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ТАБЕЛА комисија 15.4.2014." sheetId="1" r:id="rId1"/>
    <sheet name="Sheet3" sheetId="2" r:id="rId2"/>
    <sheet name="Sheet1" sheetId="3" r:id="rId3"/>
  </sheets>
  <definedNames>
    <definedName name="_xlnm.Print_Titles" localSheetId="0">'ТАБЕЛА комисија 15.4.2014.'!$4:$4</definedName>
  </definedNames>
  <calcPr fullCalcOnLoad="1" fullPrecision="0"/>
</workbook>
</file>

<file path=xl/sharedStrings.xml><?xml version="1.0" encoding="utf-8"?>
<sst xmlns="http://schemas.openxmlformats.org/spreadsheetml/2006/main" count="257" uniqueCount="179">
  <si>
    <t>Назив удружења</t>
  </si>
  <si>
    <t>Савез инвалида рада Војводине, Организација инвалида рада за град Нови Сад</t>
  </si>
  <si>
    <t>Унапређење квалитета живота особа са инвалидитетом и укључивање у живот у друштвеној заједници</t>
  </si>
  <si>
    <t>Саветодавно-терапијске и социјално-едукативне услуге</t>
  </si>
  <si>
    <t>"...Из круга - Војводина", организација за подршку женама с инвалидитетом</t>
  </si>
  <si>
    <t>Међуопштинско удружење цивилних инвалида рата Нови Сад</t>
  </si>
  <si>
    <t>Програмске активности у 2013. години</t>
  </si>
  <si>
    <t>Удружење за помоћ ментално недовољно развијеним особама Града Новог Сада</t>
  </si>
  <si>
    <t>Удружење "Црвена линија"</t>
  </si>
  <si>
    <t>Дневни центар за особе које живе са ХИВ-ом и едукација локалне заједнице</t>
  </si>
  <si>
    <t>Удружење учесника оружаних сукоба  на простору бивше Југославије</t>
  </si>
  <si>
    <t>Пружање саветодавно-терапијских и социјално едукативних услуга ветеранима, војним инвалидима, цивилним инвалидима рата, члановима њихових породица и породицама палих бораца</t>
  </si>
  <si>
    <t>Удружење ратних и мирнодопских војних инвалида Новог Сада</t>
  </si>
  <si>
    <t>Реализација редовних активности из Годишњег плана рада и пројеката за 2013-у годину</t>
  </si>
  <si>
    <t>Дневни боравак, обука и инклузивна рекреација уз воду и на води особа са инвалидитетом</t>
  </si>
  <si>
    <t>Инклузивни центар</t>
  </si>
  <si>
    <t>Центар за пружање подршке породицама особа са инвалидитетом</t>
  </si>
  <si>
    <t>Caritas Деканата Нови Сад</t>
  </si>
  <si>
    <t>Инфо центар за особе са инвалидитетом</t>
  </si>
  <si>
    <t>Центар "Живети усправно"</t>
  </si>
  <si>
    <t>Сервис персоналних асистената за особе са инвалидитетом</t>
  </si>
  <si>
    <t>Удружење бораца рата од 1990. године Града Новог Сада</t>
  </si>
  <si>
    <t>Психосоцијална едукација, обука и испитивање стања ратних ветерана и војних инвалида</t>
  </si>
  <si>
    <t>Форум младих са инвалидитетом</t>
  </si>
  <si>
    <t>Диспечерски центар за превоз особа са инвалидитетом и отежаним кретањем на територији града Новог Сада</t>
  </si>
  <si>
    <t>Екуменска хуманитарна организација</t>
  </si>
  <si>
    <t>Ресурсни центар за особе са инвалидитетом</t>
  </si>
  <si>
    <t>Удружење ратних војних инвалида Града Новог Сада</t>
  </si>
  <si>
    <t>Саветодавне услуге са психосоцијалном рехабилитацијом ратних војних инвалида, њихових породица и чланова породице палог борца</t>
  </si>
  <si>
    <t xml:space="preserve">Удружење дистрофичара Јужнобачког округа </t>
  </si>
  <si>
    <t>Друштво за борбу против шећерне болести Града Новог Сада</t>
  </si>
  <si>
    <t>Центар за превенцију, едукацију и саветовалиште за 50 хиљада оболелих од дијабетеса града Новог Сада - у посебно опремљеној просторији Друштва за борбу против шећерне болести града Новог Сада на СПЕНС-у</t>
  </si>
  <si>
    <t>Хуманитарно удружење "Wilson"</t>
  </si>
  <si>
    <t>Информативно-едукативне активности и подршка оболелим од морбус-вилсонове болести и других сродних ретких обољења и члановима њихових породица</t>
  </si>
  <si>
    <t>Инклузивни клуб Велико срце</t>
  </si>
  <si>
    <t>Удружење учесника ослободилачких ратова Србије, 1991.-1999., чланова њихових породица и симпатизера "Милош Обилић" Нови Сад</t>
  </si>
  <si>
    <t>Понос и сећање на пале борце ослободилачких ратова Србије</t>
  </si>
  <si>
    <t>Центар за обуку животних вештина</t>
  </si>
  <si>
    <t>Креативни клуб ЕДУКО</t>
  </si>
  <si>
    <t>Инклузивно креативни клуб "Бољи смо заједно"</t>
  </si>
  <si>
    <t>Организација глувих Нови Сад</t>
  </si>
  <si>
    <t>Удружење  дијализираних и трансплантираних бубрежних инвалида Нови Сад</t>
  </si>
  <si>
    <t>Едукацијом до дужег живота</t>
  </si>
  <si>
    <t>Центар за социјалну инклузију</t>
  </si>
  <si>
    <t>Савез удружења бораца народноослободилачког рата Градски одбор СУБНОР-а Нови Сад</t>
  </si>
  <si>
    <t>Подршка психосоцијалној интеграцији бораца СУБНОР-а Нови Сад и аналитички приказ о положају бораца, инвалида и њихових породица у области здравства, запошљавања, рехабилитације, преквалификације и стамбене проблематике</t>
  </si>
  <si>
    <t>Удружење параплегичара  и квадриплегичара новосадског региона</t>
  </si>
  <si>
    <t>Бољи живот у новим условима</t>
  </si>
  <si>
    <t>"МултиС" удружење оболелих од мултипле склерозе Јужнобачког округа</t>
  </si>
  <si>
    <t>Активности у дневном боравку удружења оболелих од мултипле склерозе</t>
  </si>
  <si>
    <t>Удружење грађана "СУНЦЕ" за церебралну и дечију парализу јужнобачког округа Нови Сад</t>
  </si>
  <si>
    <t>Градска организација слепих Нови Сад</t>
  </si>
  <si>
    <t>Брига о школовању, запошљавању и друштвеној надградњи слепих и слабовидих лица</t>
  </si>
  <si>
    <t>Удружење грађана "Алцхајмер"</t>
  </si>
  <si>
    <t>Дневни боравак за оболеле од Алцхајмерове болести
Саветовалиште за неговатеље оболелих од Алцхајмерове болести</t>
  </si>
  <si>
    <t>Удружење пензионера Града Новог Сада</t>
  </si>
  <si>
    <t>Активна телеасистенција за старије грађане Новог Сада</t>
  </si>
  <si>
    <t>Монтесори дечија кућа и "И ја могу слово по слово"</t>
  </si>
  <si>
    <t>Удружење грађана "Phralipe -Novi Sad"</t>
  </si>
  <si>
    <t>"И ја волим компјутер"</t>
  </si>
  <si>
    <t>Удружење жена "Ромена"</t>
  </si>
  <si>
    <t>"Мултикултуралност у инклузији"</t>
  </si>
  <si>
    <t>Спортско удружење СПОРТ МАСТЕР</t>
  </si>
  <si>
    <t>Центар за афирмацију Ашкалија</t>
  </si>
  <si>
    <t>"Да будемо пример образовања Ашкалија - подршка ашкалијским првацима"</t>
  </si>
  <si>
    <t>Свратиште за децу која живе и/или раде на улици</t>
  </si>
  <si>
    <t>Новосадски хуманитарни центар</t>
  </si>
  <si>
    <t>Моја школа, моја шанса - подршка деци у образовању и социјалној интеграцији</t>
  </si>
  <si>
    <t>Омладина ЈАЗАС-а Нови Сад</t>
  </si>
  <si>
    <t>Програм превенције и подршке популацијама посебно угроженим од инфекције ХИВ-ом</t>
  </si>
  <si>
    <t>Психолошко саветовалиште за интравенске кориснике дрога</t>
  </si>
  <si>
    <t>Клуб лечених алкохоличара "Грбавица"</t>
  </si>
  <si>
    <t>Програм бр.2 Издавање часописа "Грбавица", брошура и флајера</t>
  </si>
  <si>
    <t>Клуб апстинената "Младост" Нови Сад</t>
  </si>
  <si>
    <t>Продужено лечење, медицинска рехабилитација и ресоцијалзација лечених алкохоличара и едукација о алкохолизму као болести зависности</t>
  </si>
  <si>
    <t>Удружење грађана "Земља живих"</t>
  </si>
  <si>
    <t>Дрога нема последњу реч</t>
  </si>
  <si>
    <t>Социо-психотерапијски клуб лечених алкохоличара "Дунав"</t>
  </si>
  <si>
    <t>Основни рад клуба и Инфо центар - СОС телефон</t>
  </si>
  <si>
    <t>Група приоритета</t>
  </si>
  <si>
    <t>Особе са инвалидитетом</t>
  </si>
  <si>
    <t>Стари</t>
  </si>
  <si>
    <t>Роми</t>
  </si>
  <si>
    <t>Зависници, лечени од психоза и оболели од ХИВ-а</t>
  </si>
  <si>
    <t>Сервис за подршку деци са сметњама у развоју у редовним вртићима</t>
  </si>
  <si>
    <t>ОСОБЕ СА ИНВАЛИДИТЕТОМ</t>
  </si>
  <si>
    <t>СТАРИ</t>
  </si>
  <si>
    <t>РОМИ</t>
  </si>
  <si>
    <t>I</t>
  </si>
  <si>
    <t>II</t>
  </si>
  <si>
    <t>III</t>
  </si>
  <si>
    <t>IV</t>
  </si>
  <si>
    <t>Редни број</t>
  </si>
  <si>
    <t>Средства за 2012. УКУПНО</t>
  </si>
  <si>
    <t>Захтев за 2014. УКУПНО</t>
  </si>
  <si>
    <t>Захтев за 2014.-материјални трошкови</t>
  </si>
  <si>
    <t>напомена</t>
  </si>
  <si>
    <t>"Национални Савет Египатске Националне Мањине у Србији"</t>
  </si>
  <si>
    <t>Удружење "Велико Коло"</t>
  </si>
  <si>
    <t>Удружење "Нур светлост"</t>
  </si>
  <si>
    <t>Удружење бачки Роми</t>
  </si>
  <si>
    <t>Центар за развој породице</t>
  </si>
  <si>
    <t>Удружење Рома "Живимо заједно"</t>
  </si>
  <si>
    <t>Боксерски клуб Војводине</t>
  </si>
  <si>
    <t>Удружење грађана за борбу против наркоманије</t>
  </si>
  <si>
    <t>Центар  за ратну трауму</t>
  </si>
  <si>
    <t>Еколошко удружење "Зелено питање"</t>
  </si>
  <si>
    <t>Удружење новосадских пензионера</t>
  </si>
  <si>
    <t>Унапређење положаја старих особа</t>
  </si>
  <si>
    <t>Назив програма 2012. 2013.</t>
  </si>
  <si>
    <t>Назив програма 2014.</t>
  </si>
  <si>
    <t>Програмске активности удружења за 2014.</t>
  </si>
  <si>
    <t>НВО Право на рад</t>
  </si>
  <si>
    <t>Едукација шире друштвене заједнице за опхођење са особама са инвалидитетом штампање бонтона</t>
  </si>
  <si>
    <t>Клуб за особе које живе са ХИВ-ом, МСМ, СР, и младе роме</t>
  </si>
  <si>
    <t xml:space="preserve">Дневни боравак за оболеле од Алцхајмерове болести
</t>
  </si>
  <si>
    <t>Психолошко саветовалиште за интравенске кориснике дрога II</t>
  </si>
  <si>
    <t>Oсновни програм-рад клуба</t>
  </si>
  <si>
    <t>Могу и ја!</t>
  </si>
  <si>
    <t>Програм рада удружења за 2014.</t>
  </si>
  <si>
    <t>"Едукујмо се кроз игру и забаву"</t>
  </si>
  <si>
    <t>Ја то могу - ја то знам!</t>
  </si>
  <si>
    <t>Саветодавне услуге са псохо социјалном рехабилитацијом ратних војних инвалида и чланова породица палог борца</t>
  </si>
  <si>
    <t>Програмске активности градске организације слепих за 2014.годину</t>
  </si>
  <si>
    <t>Центар за обуку и рекреацију - ЦОР</t>
  </si>
  <si>
    <t>"На слово, на слово"</t>
  </si>
  <si>
    <t>Хуманитарна организација "Владика Платон Атанацковић"</t>
  </si>
  <si>
    <t>"Не заборави ме"</t>
  </si>
  <si>
    <t>"Ми деца Великог рита"</t>
  </si>
  <si>
    <t>Програмске активности у 2014. години</t>
  </si>
  <si>
    <t>Програмске активности у 2014.години</t>
  </si>
  <si>
    <t>Имплементације информационог система за свеобухватну евиденцију подршке деци са сметњама у развију  и особама са инвалидитетом</t>
  </si>
  <si>
    <t>СОС служба за жене са инвалидитетом изложене насиљу у породици</t>
  </si>
  <si>
    <t>Реализација редовних активности из Годишњег плана рада и пројеката за 2014-у годину</t>
  </si>
  <si>
    <t>Предпоставка да буџет није изражен у динарској валути</t>
  </si>
  <si>
    <t>Новосадско удружење студената са инвалидитетом</t>
  </si>
  <si>
    <t>"Хоћу да ти кажем" - школа гестовног језика</t>
  </si>
  <si>
    <t>Повратак у живот</t>
  </si>
  <si>
    <t>Удружење Асистент</t>
  </si>
  <si>
    <t>Хиперактивни живот</t>
  </si>
  <si>
    <t xml:space="preserve">Монтесори дечија кућа </t>
  </si>
  <si>
    <t>Образовање за све - подршка деци из ромске популације у образовању и социјалној итеграцији</t>
  </si>
  <si>
    <t>Психолошко саветовалиште центра за ратну трауму</t>
  </si>
  <si>
    <t>грешка  у буџету пројекта</t>
  </si>
  <si>
    <t>Програмске активности глувих и наглувих лица у Новом Саду за 2014. годину</t>
  </si>
  <si>
    <t>Не бој се, само веруј!</t>
  </si>
  <si>
    <t>Програм за унапређење положаја зависника, особа лечених од психозе и оболелих од ХИВ-а</t>
  </si>
  <si>
    <t>пропуст у буџету</t>
  </si>
  <si>
    <t>Удружење инвалида и дијабетичара "Спас и нада"</t>
  </si>
  <si>
    <t>грешка у буџету</t>
  </si>
  <si>
    <t>Удружење особа да ампутацијама</t>
  </si>
  <si>
    <t>Живети боље</t>
  </si>
  <si>
    <t>Издавање часописа "Грбавица", брошура и флајера</t>
  </si>
  <si>
    <t xml:space="preserve">Савез организација за подршку особама са сметњама у развоју СОПОР </t>
  </si>
  <si>
    <t>Дневни центар за старе са отвореном мрежом заштите</t>
  </si>
  <si>
    <t>Удружење лечених од психозе</t>
  </si>
  <si>
    <t>Клуб за социјалну интгерацију и рехабилитацију особа које живе са психозом</t>
  </si>
  <si>
    <t xml:space="preserve"> Друштво Рома „Слана Бара</t>
  </si>
  <si>
    <t>Центар за едукацију и истраживање Едуко Нови Сад</t>
  </si>
  <si>
    <t>Покрајнско удружење цивилних инвалида рата Војводине</t>
  </si>
  <si>
    <t>Центар за социјални рад Града Новог Сада</t>
  </si>
  <si>
    <t>Удружење за безбедност деце у саобраћају</t>
  </si>
  <si>
    <t>Средства за 2013.</t>
  </si>
  <si>
    <t>????</t>
  </si>
  <si>
    <t>?</t>
  </si>
  <si>
    <t>Предлог 2. комисије за 2014.</t>
  </si>
  <si>
    <t>напомене</t>
  </si>
  <si>
    <t>Дневни боравак за умерено и теже ментално недовољно развијене особе старије од 27 година и Инклузивни центар за чување деце "Цврчак"</t>
  </si>
  <si>
    <t>РЕЗУЛТАТИ КОНКУРСА                                                                                        ЗА ДОДЕЛУ СРЕДСТАВА ИЗ БУЏЕТА ГРАДА НОВОГ САДА ЗА РЕАЛИЗАЦИЈУ ПРОГРАМА КОЈИМА СЕ ОБЕЗБЕЂУЈУ ПОСЕБНИ ОБЛИЦИ СОЦИЈАЛНЕ ЗАШТИТЕ КОЈИ СУ ОД ИНТЕРЕСА ЗА ГРАД НОВИ САД ЗА 2014. ГОДИНУ</t>
  </si>
  <si>
    <t>Предлoг комисије за 2014.</t>
  </si>
  <si>
    <t>УКУПНО  I+II+III+IV+V:</t>
  </si>
  <si>
    <t>Ред.број</t>
  </si>
  <si>
    <t>Удружење "Превент"</t>
  </si>
  <si>
    <t xml:space="preserve"> УДРУЖЕЊА КОЈА НИСУ ИСПУНИЛА УСЛОВЕ КОНКУРСА</t>
  </si>
  <si>
    <r>
      <rPr>
        <b/>
        <sz val="12"/>
        <rFont val="Arial"/>
        <family val="2"/>
      </rPr>
      <t>*Напомена:</t>
    </r>
    <r>
      <rPr>
        <sz val="12"/>
        <rFont val="Arial"/>
        <family val="2"/>
      </rPr>
      <t xml:space="preserve"> Увид у конкурсну документацију се може остварити у року од  3 дана од дана објављивања резултата, у Канцеларији за особе са инвалидитетом, Градске управе за социјалну и дечију заштиту, Пословни центар Аполо, 1. спрат. Приговори се могу доставити на  писарницу Градске куће, Трг Слободе 1, у року од 3 дана од дана објављивања резултата на сајту Града Новог Сада.
</t>
    </r>
    <r>
      <rPr>
        <b/>
        <sz val="12"/>
        <rFont val="Arial"/>
        <family val="2"/>
      </rPr>
      <t>*Удружења</t>
    </r>
    <r>
      <rPr>
        <sz val="12"/>
        <rFont val="Arial"/>
        <family val="2"/>
      </rPr>
      <t xml:space="preserve"> која не испуњавају услове конкурса ће бити обавештена и писменим путем.</t>
    </r>
  </si>
  <si>
    <t>Коло српских сестара Епархије Bачке</t>
  </si>
  <si>
    <t>"Програм за унапређење положаја Рома"</t>
  </si>
  <si>
    <t>Услуге подршке за самостални живот, запошљавање инвалида и социјалних лица</t>
  </si>
  <si>
    <t>ЗАВИСНИЦИ, ЛЕЧЕНИ ОД ПСИХОЗА И ОСОБЕ КОЈЕ ЖИВЕ СА  ХИВ-ОМ</t>
  </si>
</sst>
</file>

<file path=xl/styles.xml><?xml version="1.0" encoding="utf-8"?>
<styleSheet xmlns="http://schemas.openxmlformats.org/spreadsheetml/2006/main">
  <numFmts count="31">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C1A]d\.\ mmmm\ yyyy"/>
    <numFmt numFmtId="181" formatCode="dd/mm/yy;@"/>
    <numFmt numFmtId="182" formatCode="mmm/yyyy"/>
    <numFmt numFmtId="183" formatCode="&quot;Yes&quot;;&quot;Yes&quot;;&quot;No&quot;"/>
    <numFmt numFmtId="184" formatCode="&quot;True&quot;;&quot;True&quot;;&quot;False&quot;"/>
    <numFmt numFmtId="185" formatCode="&quot;On&quot;;&quot;On&quot;;&quot;Off&quot;"/>
    <numFmt numFmtId="186" formatCode="[$€-2]\ #,##0.00_);[Red]\([$€-2]\ #,##0.00\)"/>
  </numFmts>
  <fonts count="40">
    <font>
      <sz val="10"/>
      <name val="Arial"/>
      <family val="0"/>
    </font>
    <font>
      <sz val="8"/>
      <name val="Arial"/>
      <family val="0"/>
    </font>
    <font>
      <b/>
      <sz val="10"/>
      <name val="Arial"/>
      <family val="2"/>
    </font>
    <font>
      <b/>
      <sz val="14"/>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thick"/>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29" borderId="1" applyNumberFormat="0" applyAlignment="0" applyProtection="0"/>
    <xf numFmtId="0" fontId="34" fillId="0" borderId="6" applyNumberFormat="0" applyFill="0" applyAlignment="0" applyProtection="0"/>
    <xf numFmtId="0" fontId="35" fillId="30" borderId="0" applyNumberFormat="0" applyBorder="0" applyAlignment="0" applyProtection="0"/>
    <xf numFmtId="0" fontId="0" fillId="31" borderId="7" applyNumberFormat="0" applyFont="0" applyAlignment="0" applyProtection="0"/>
    <xf numFmtId="0" fontId="36" fillId="26"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horizontal="center" wrapText="1"/>
    </xf>
    <xf numFmtId="4" fontId="0" fillId="0" borderId="10" xfId="0" applyNumberFormat="1" applyBorder="1" applyAlignment="1">
      <alignment horizontal="right"/>
    </xf>
    <xf numFmtId="0" fontId="2" fillId="0" borderId="0" xfId="0" applyFont="1" applyAlignment="1">
      <alignment wrapText="1"/>
    </xf>
    <xf numFmtId="4" fontId="0" fillId="0" borderId="10" xfId="0" applyNumberFormat="1" applyBorder="1" applyAlignment="1">
      <alignment/>
    </xf>
    <xf numFmtId="4" fontId="0" fillId="0" borderId="10" xfId="0" applyNumberFormat="1" applyFont="1" applyFill="1" applyBorder="1" applyAlignment="1">
      <alignment horizontal="right"/>
    </xf>
    <xf numFmtId="0" fontId="2" fillId="32" borderId="10" xfId="0" applyFont="1" applyFill="1" applyBorder="1" applyAlignment="1">
      <alignment horizontal="center" vertical="center" wrapText="1"/>
    </xf>
    <xf numFmtId="4" fontId="2" fillId="32" borderId="10" xfId="0" applyNumberFormat="1" applyFont="1" applyFill="1" applyBorder="1" applyAlignment="1">
      <alignment horizontal="right"/>
    </xf>
    <xf numFmtId="4" fontId="0" fillId="0" borderId="0" xfId="0" applyNumberFormat="1" applyAlignment="1">
      <alignment horizontal="right"/>
    </xf>
    <xf numFmtId="4" fontId="2" fillId="32" borderId="10" xfId="0" applyNumberFormat="1" applyFont="1" applyFill="1" applyBorder="1" applyAlignment="1">
      <alignment horizontal="right" wrapText="1"/>
    </xf>
    <xf numFmtId="0" fontId="0" fillId="32" borderId="0" xfId="0" applyFill="1" applyAlignment="1">
      <alignment/>
    </xf>
    <xf numFmtId="0" fontId="2" fillId="0" borderId="10" xfId="0" applyFont="1" applyFill="1" applyBorder="1" applyAlignment="1">
      <alignment horizontal="center"/>
    </xf>
    <xf numFmtId="4" fontId="0" fillId="0" borderId="10" xfId="0" applyNumberFormat="1" applyFill="1" applyBorder="1" applyAlignment="1">
      <alignment horizontal="right"/>
    </xf>
    <xf numFmtId="0" fontId="0" fillId="0" borderId="0" xfId="0" applyFill="1" applyAlignment="1">
      <alignment/>
    </xf>
    <xf numFmtId="0" fontId="2" fillId="0" borderId="10" xfId="0" applyFont="1" applyFill="1" applyBorder="1" applyAlignment="1">
      <alignment horizontal="center"/>
    </xf>
    <xf numFmtId="4" fontId="0" fillId="0" borderId="10" xfId="0" applyNumberFormat="1" applyFont="1" applyFill="1" applyBorder="1" applyAlignment="1">
      <alignment horizontal="right"/>
    </xf>
    <xf numFmtId="4" fontId="0" fillId="0" borderId="10" xfId="0" applyNumberFormat="1" applyFill="1" applyBorder="1" applyAlignment="1">
      <alignment horizontal="right" wrapText="1"/>
    </xf>
    <xf numFmtId="0" fontId="0" fillId="0" borderId="0" xfId="0" applyFont="1" applyFill="1" applyAlignment="1">
      <alignment/>
    </xf>
    <xf numFmtId="1" fontId="2" fillId="32" borderId="10" xfId="0" applyNumberFormat="1" applyFont="1" applyFill="1" applyBorder="1" applyAlignment="1">
      <alignment horizontal="right" wrapText="1"/>
    </xf>
    <xf numFmtId="4" fontId="0" fillId="0" borderId="10" xfId="0" applyNumberFormat="1" applyFont="1" applyFill="1" applyBorder="1" applyAlignment="1">
      <alignment horizontal="right" wrapText="1"/>
    </xf>
    <xf numFmtId="0" fontId="2" fillId="32" borderId="10" xfId="0" applyFont="1" applyFill="1" applyBorder="1" applyAlignment="1">
      <alignment horizontal="center"/>
    </xf>
    <xf numFmtId="0" fontId="2" fillId="32" borderId="10" xfId="0" applyFont="1" applyFill="1" applyBorder="1" applyAlignment="1">
      <alignment horizontal="center" vertical="center"/>
    </xf>
    <xf numFmtId="0" fontId="0" fillId="0" borderId="0" xfId="0" applyBorder="1" applyAlignment="1">
      <alignment/>
    </xf>
    <xf numFmtId="4" fontId="0" fillId="0" borderId="11" xfId="0" applyNumberFormat="1" applyBorder="1" applyAlignment="1">
      <alignment horizontal="right"/>
    </xf>
    <xf numFmtId="4" fontId="0" fillId="0" borderId="12" xfId="0" applyNumberFormat="1" applyFill="1" applyBorder="1" applyAlignment="1">
      <alignment horizontal="right"/>
    </xf>
    <xf numFmtId="1"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right"/>
    </xf>
    <xf numFmtId="4" fontId="0" fillId="0" borderId="0" xfId="0" applyNumberFormat="1" applyAlignment="1">
      <alignment/>
    </xf>
    <xf numFmtId="4" fontId="0" fillId="0" borderId="0" xfId="0" applyNumberFormat="1" applyFill="1" applyAlignment="1">
      <alignment/>
    </xf>
    <xf numFmtId="4" fontId="0" fillId="0" borderId="13" xfId="0" applyNumberFormat="1" applyFill="1" applyBorder="1" applyAlignment="1">
      <alignment horizontal="right"/>
    </xf>
    <xf numFmtId="4" fontId="4" fillId="0" borderId="10" xfId="0" applyNumberFormat="1" applyFont="1" applyFill="1" applyBorder="1" applyAlignment="1">
      <alignment horizontal="right"/>
    </xf>
    <xf numFmtId="0" fontId="5" fillId="0" borderId="10" xfId="0" applyFont="1" applyFill="1" applyBorder="1" applyAlignment="1">
      <alignment horizontal="center"/>
    </xf>
    <xf numFmtId="0" fontId="4" fillId="0" borderId="10" xfId="0" applyFont="1" applyFill="1" applyBorder="1" applyAlignment="1">
      <alignment horizontal="left" wrapText="1"/>
    </xf>
    <xf numFmtId="0" fontId="4" fillId="0" borderId="10" xfId="0" applyFont="1" applyFill="1" applyBorder="1" applyAlignment="1">
      <alignment/>
    </xf>
    <xf numFmtId="49" fontId="4" fillId="0" borderId="10" xfId="0" applyNumberFormat="1" applyFont="1" applyFill="1" applyBorder="1" applyAlignment="1">
      <alignment horizontal="left" wrapText="1"/>
    </xf>
    <xf numFmtId="0" fontId="5" fillId="0" borderId="12" xfId="0" applyFont="1" applyFill="1" applyBorder="1" applyAlignment="1">
      <alignment horizontal="center"/>
    </xf>
    <xf numFmtId="0" fontId="4" fillId="0" borderId="12" xfId="0" applyFont="1" applyFill="1" applyBorder="1" applyAlignment="1">
      <alignment horizontal="left" wrapText="1"/>
    </xf>
    <xf numFmtId="4" fontId="4" fillId="0" borderId="12" xfId="0" applyNumberFormat="1" applyFont="1" applyFill="1" applyBorder="1" applyAlignment="1">
      <alignment horizontal="right"/>
    </xf>
    <xf numFmtId="0" fontId="5" fillId="0" borderId="11" xfId="0" applyFont="1" applyFill="1" applyBorder="1" applyAlignment="1">
      <alignment horizontal="center"/>
    </xf>
    <xf numFmtId="0" fontId="4" fillId="0" borderId="11" xfId="0" applyFont="1" applyBorder="1" applyAlignment="1">
      <alignment horizontal="left" wrapText="1"/>
    </xf>
    <xf numFmtId="4" fontId="4" fillId="0" borderId="11" xfId="0" applyNumberFormat="1" applyFont="1" applyBorder="1" applyAlignment="1">
      <alignment horizontal="right"/>
    </xf>
    <xf numFmtId="0" fontId="4" fillId="0" borderId="10" xfId="0" applyFont="1" applyBorder="1" applyAlignment="1">
      <alignment horizontal="left" wrapText="1"/>
    </xf>
    <xf numFmtId="4" fontId="4" fillId="0" borderId="10" xfId="0" applyNumberFormat="1" applyFont="1" applyBorder="1" applyAlignment="1">
      <alignment horizontal="right"/>
    </xf>
    <xf numFmtId="49" fontId="4" fillId="0" borderId="10" xfId="0" applyNumberFormat="1" applyFont="1" applyBorder="1" applyAlignment="1">
      <alignment horizontal="left" wrapText="1"/>
    </xf>
    <xf numFmtId="0" fontId="4" fillId="0" borderId="10" xfId="0" applyFont="1" applyBorder="1" applyAlignment="1">
      <alignment/>
    </xf>
    <xf numFmtId="1" fontId="5" fillId="32" borderId="10" xfId="0" applyNumberFormat="1" applyFont="1" applyFill="1" applyBorder="1" applyAlignment="1">
      <alignment horizontal="center" vertical="center" wrapText="1"/>
    </xf>
    <xf numFmtId="4" fontId="5" fillId="32" borderId="10" xfId="0" applyNumberFormat="1" applyFont="1" applyFill="1" applyBorder="1" applyAlignment="1">
      <alignment horizontal="right"/>
    </xf>
    <xf numFmtId="0" fontId="5" fillId="32" borderId="10" xfId="0" applyFont="1" applyFill="1" applyBorder="1" applyAlignment="1">
      <alignment horizontal="center" vertical="center" wrapText="1"/>
    </xf>
    <xf numFmtId="1" fontId="5" fillId="32" borderId="10" xfId="0" applyNumberFormat="1" applyFont="1" applyFill="1" applyBorder="1" applyAlignment="1">
      <alignment horizontal="right" wrapText="1"/>
    </xf>
    <xf numFmtId="0" fontId="5" fillId="0" borderId="10" xfId="0" applyFont="1" applyFill="1" applyBorder="1" applyAlignment="1">
      <alignment horizontal="center"/>
    </xf>
    <xf numFmtId="0" fontId="4" fillId="0" borderId="10" xfId="0" applyFont="1" applyBorder="1" applyAlignment="1">
      <alignment/>
    </xf>
    <xf numFmtId="0" fontId="4" fillId="0" borderId="0" xfId="0" applyFont="1" applyBorder="1" applyAlignment="1">
      <alignment/>
    </xf>
    <xf numFmtId="4" fontId="0" fillId="0" borderId="0" xfId="0" applyNumberFormat="1" applyBorder="1" applyAlignment="1">
      <alignment horizontal="right"/>
    </xf>
    <xf numFmtId="4" fontId="0" fillId="0" borderId="0" xfId="0" applyNumberFormat="1" applyFill="1" applyBorder="1" applyAlignment="1">
      <alignment horizontal="right"/>
    </xf>
    <xf numFmtId="0" fontId="4" fillId="0" borderId="0" xfId="0" applyFont="1" applyFill="1" applyBorder="1" applyAlignment="1">
      <alignment horizontal="left" wrapText="1"/>
    </xf>
    <xf numFmtId="0" fontId="4" fillId="0" borderId="14" xfId="0" applyFont="1" applyBorder="1" applyAlignment="1">
      <alignment wrapText="1"/>
    </xf>
    <xf numFmtId="0" fontId="4" fillId="0" borderId="15" xfId="0" applyFont="1" applyBorder="1" applyAlignment="1">
      <alignment/>
    </xf>
    <xf numFmtId="1" fontId="2" fillId="32" borderId="14" xfId="0" applyNumberFormat="1" applyFont="1" applyFill="1" applyBorder="1" applyAlignment="1">
      <alignment horizontal="center" vertical="center" wrapText="1"/>
    </xf>
    <xf numFmtId="1" fontId="2" fillId="32" borderId="16" xfId="0" applyNumberFormat="1" applyFont="1" applyFill="1" applyBorder="1" applyAlignment="1">
      <alignment horizontal="center" vertical="center" wrapText="1"/>
    </xf>
    <xf numFmtId="1" fontId="2" fillId="32" borderId="15" xfId="0" applyNumberFormat="1" applyFont="1" applyFill="1" applyBorder="1" applyAlignment="1">
      <alignment horizontal="center" vertical="center" wrapText="1"/>
    </xf>
    <xf numFmtId="1" fontId="2" fillId="32"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xf>
    <xf numFmtId="0" fontId="3" fillId="0" borderId="0" xfId="0" applyFont="1" applyAlignment="1">
      <alignment horizontal="center" wrapText="1"/>
    </xf>
    <xf numFmtId="1" fontId="2" fillId="33" borderId="14" xfId="0" applyNumberFormat="1" applyFont="1" applyFill="1" applyBorder="1" applyAlignment="1">
      <alignment horizontal="center" wrapText="1"/>
    </xf>
    <xf numFmtId="1" fontId="2" fillId="33" borderId="16" xfId="0" applyNumberFormat="1" applyFont="1" applyFill="1" applyBorder="1" applyAlignment="1">
      <alignment horizontal="center" wrapText="1"/>
    </xf>
    <xf numFmtId="1" fontId="2" fillId="33" borderId="15" xfId="0" applyNumberFormat="1" applyFont="1" applyFill="1" applyBorder="1" applyAlignment="1">
      <alignment horizontal="center" wrapText="1"/>
    </xf>
    <xf numFmtId="1" fontId="5" fillId="32" borderId="10" xfId="0" applyNumberFormat="1" applyFont="1" applyFill="1" applyBorder="1" applyAlignment="1">
      <alignment horizontal="center" vertical="center" wrapText="1"/>
    </xf>
    <xf numFmtId="0" fontId="4" fillId="0" borderId="14" xfId="0" applyFont="1" applyBorder="1" applyAlignment="1">
      <alignment/>
    </xf>
    <xf numFmtId="4" fontId="5" fillId="32" borderId="10" xfId="0" applyNumberFormat="1" applyFont="1" applyFill="1" applyBorder="1" applyAlignment="1">
      <alignment horizontal="right" wrapText="1"/>
    </xf>
    <xf numFmtId="0" fontId="5" fillId="32" borderId="10" xfId="0" applyFont="1" applyFill="1" applyBorder="1" applyAlignment="1">
      <alignment horizontal="center" wrapText="1"/>
    </xf>
    <xf numFmtId="4" fontId="5" fillId="33" borderId="1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6"/>
  <sheetViews>
    <sheetView tabSelected="1" zoomScale="70" zoomScaleNormal="70" zoomScalePageLayoutView="0" workbookViewId="0" topLeftCell="A1">
      <pane xSplit="1" ySplit="4" topLeftCell="B56" activePane="bottomRight" state="frozen"/>
      <selection pane="topLeft" activeCell="A1" sqref="A1"/>
      <selection pane="topRight" activeCell="B1" sqref="B1"/>
      <selection pane="bottomLeft" activeCell="A5" sqref="A5"/>
      <selection pane="bottomRight" activeCell="E61" sqref="E61"/>
    </sheetView>
  </sheetViews>
  <sheetFormatPr defaultColWidth="9.140625" defaultRowHeight="12.75"/>
  <cols>
    <col min="1" max="1" width="7.8515625" style="0" customWidth="1"/>
    <col min="2" max="2" width="29.421875" style="0" customWidth="1"/>
    <col min="3" max="3" width="32.140625" style="0" customWidth="1"/>
    <col min="4" max="4" width="30.00390625" style="0" hidden="1" customWidth="1"/>
    <col min="5" max="5" width="40.57421875" style="0" customWidth="1"/>
    <col min="6" max="6" width="25.00390625" style="0" hidden="1" customWidth="1"/>
    <col min="7" max="7" width="16.421875" style="0" hidden="1" customWidth="1"/>
    <col min="8" max="8" width="15.57421875" style="0" hidden="1" customWidth="1"/>
    <col min="9" max="9" width="13.421875" style="0" hidden="1" customWidth="1"/>
    <col min="10" max="10" width="17.421875" style="0" hidden="1" customWidth="1"/>
    <col min="11" max="11" width="14.00390625" style="0" hidden="1" customWidth="1"/>
    <col min="12" max="12" width="26.421875" style="0" customWidth="1"/>
    <col min="13" max="13" width="14.8515625" style="0" hidden="1" customWidth="1"/>
    <col min="16" max="16" width="13.421875" style="0" bestFit="1" customWidth="1"/>
  </cols>
  <sheetData>
    <row r="1" spans="2:9" ht="12.75">
      <c r="B1" s="64" t="s">
        <v>168</v>
      </c>
      <c r="C1" s="64"/>
      <c r="D1" s="64"/>
      <c r="E1" s="64"/>
      <c r="F1" s="64"/>
      <c r="G1" s="64"/>
      <c r="H1" s="64"/>
      <c r="I1" s="64"/>
    </row>
    <row r="2" spans="2:12" ht="59.25" customHeight="1">
      <c r="B2" s="64"/>
      <c r="C2" s="64"/>
      <c r="D2" s="64"/>
      <c r="E2" s="64"/>
      <c r="F2" s="64"/>
      <c r="G2" s="64"/>
      <c r="H2" s="64"/>
      <c r="I2" s="64"/>
      <c r="J2" s="3"/>
      <c r="K2" s="3"/>
      <c r="L2" s="3"/>
    </row>
    <row r="3" spans="2:13" ht="45" customHeight="1">
      <c r="B3" s="1"/>
      <c r="C3" s="1"/>
      <c r="D3" s="1"/>
      <c r="E3" s="1"/>
      <c r="F3" s="1"/>
      <c r="G3" s="1"/>
      <c r="H3" s="1"/>
      <c r="I3" s="1"/>
      <c r="J3" s="1"/>
      <c r="K3" s="1"/>
      <c r="L3" s="1"/>
      <c r="M3" s="1"/>
    </row>
    <row r="4" spans="1:13" ht="48" customHeight="1">
      <c r="A4" s="6" t="s">
        <v>92</v>
      </c>
      <c r="B4" s="47" t="s">
        <v>0</v>
      </c>
      <c r="C4" s="47" t="s">
        <v>79</v>
      </c>
      <c r="D4" s="47" t="s">
        <v>109</v>
      </c>
      <c r="E4" s="47" t="s">
        <v>110</v>
      </c>
      <c r="F4" s="47" t="s">
        <v>93</v>
      </c>
      <c r="G4" s="47" t="s">
        <v>162</v>
      </c>
      <c r="H4" s="47" t="s">
        <v>94</v>
      </c>
      <c r="I4" s="47" t="s">
        <v>95</v>
      </c>
      <c r="J4" s="47" t="s">
        <v>165</v>
      </c>
      <c r="K4" s="47" t="s">
        <v>166</v>
      </c>
      <c r="L4" s="47" t="s">
        <v>169</v>
      </c>
      <c r="M4" s="6" t="s">
        <v>96</v>
      </c>
    </row>
    <row r="5" spans="1:13" ht="20.25" customHeight="1">
      <c r="A5" s="20" t="s">
        <v>88</v>
      </c>
      <c r="B5" s="71" t="s">
        <v>85</v>
      </c>
      <c r="C5" s="71"/>
      <c r="D5" s="71"/>
      <c r="E5" s="6"/>
      <c r="F5" s="9">
        <f>SUM(F8:F33)</f>
        <v>25526000</v>
      </c>
      <c r="G5" s="9">
        <f>SUM(G8:G33)</f>
        <v>23750000</v>
      </c>
      <c r="H5" s="9">
        <f>SUM(H6:H38)</f>
        <v>58840402.57</v>
      </c>
      <c r="I5" s="9"/>
      <c r="J5" s="9">
        <f>SUM(J6:J38)</f>
        <v>28570000</v>
      </c>
      <c r="K5" s="9"/>
      <c r="L5" s="70">
        <f>SUM(L6:L38)</f>
        <v>31027000</v>
      </c>
      <c r="M5" s="9"/>
    </row>
    <row r="6" spans="1:13" s="13" customFormat="1" ht="53.25" customHeight="1">
      <c r="A6" s="31">
        <v>1</v>
      </c>
      <c r="B6" s="32" t="s">
        <v>40</v>
      </c>
      <c r="C6" s="32" t="s">
        <v>80</v>
      </c>
      <c r="D6" s="32"/>
      <c r="E6" s="32" t="s">
        <v>144</v>
      </c>
      <c r="F6" s="30"/>
      <c r="G6" s="30"/>
      <c r="H6" s="30">
        <v>4067600</v>
      </c>
      <c r="I6" s="30">
        <v>0</v>
      </c>
      <c r="J6" s="30">
        <v>0</v>
      </c>
      <c r="K6" s="30"/>
      <c r="L6" s="30">
        <v>2000000</v>
      </c>
      <c r="M6" s="12"/>
    </row>
    <row r="7" spans="1:13" s="13" customFormat="1" ht="36.75" customHeight="1">
      <c r="A7" s="31">
        <v>2</v>
      </c>
      <c r="B7" s="32" t="s">
        <v>29</v>
      </c>
      <c r="C7" s="32" t="s">
        <v>80</v>
      </c>
      <c r="D7" s="32"/>
      <c r="E7" s="32" t="s">
        <v>111</v>
      </c>
      <c r="F7" s="30"/>
      <c r="G7" s="30"/>
      <c r="H7" s="30">
        <v>2406100</v>
      </c>
      <c r="I7" s="30">
        <v>2406100</v>
      </c>
      <c r="J7" s="30">
        <v>2400000</v>
      </c>
      <c r="K7" s="30"/>
      <c r="L7" s="30">
        <v>2200000</v>
      </c>
      <c r="M7" s="12"/>
    </row>
    <row r="8" spans="1:13" ht="85.5" customHeight="1">
      <c r="A8" s="31">
        <v>3</v>
      </c>
      <c r="B8" s="32" t="s">
        <v>7</v>
      </c>
      <c r="C8" s="32" t="s">
        <v>80</v>
      </c>
      <c r="D8" s="32"/>
      <c r="E8" s="32" t="s">
        <v>167</v>
      </c>
      <c r="F8" s="32"/>
      <c r="G8" s="33"/>
      <c r="H8" s="30">
        <v>5132532</v>
      </c>
      <c r="I8" s="30">
        <v>0</v>
      </c>
      <c r="J8" s="30">
        <v>0</v>
      </c>
      <c r="K8" s="30"/>
      <c r="L8" s="30">
        <v>3200000</v>
      </c>
      <c r="M8" s="2"/>
    </row>
    <row r="9" spans="1:13" s="13" customFormat="1" ht="70.5" customHeight="1">
      <c r="A9" s="31">
        <v>4</v>
      </c>
      <c r="B9" s="32" t="s">
        <v>48</v>
      </c>
      <c r="C9" s="32" t="s">
        <v>80</v>
      </c>
      <c r="D9" s="32" t="s">
        <v>49</v>
      </c>
      <c r="E9" s="32" t="s">
        <v>49</v>
      </c>
      <c r="F9" s="30">
        <f>850000+400000+900000</f>
        <v>2150000</v>
      </c>
      <c r="G9" s="30">
        <v>1600000</v>
      </c>
      <c r="H9" s="30">
        <v>1691101.56</v>
      </c>
      <c r="I9" s="30">
        <v>1691101.56</v>
      </c>
      <c r="J9" s="30">
        <v>1700000</v>
      </c>
      <c r="K9" s="30"/>
      <c r="L9" s="30">
        <v>1600000</v>
      </c>
      <c r="M9" s="12"/>
    </row>
    <row r="10" spans="1:13" s="13" customFormat="1" ht="66.75" customHeight="1">
      <c r="A10" s="31">
        <v>5</v>
      </c>
      <c r="B10" s="32" t="s">
        <v>153</v>
      </c>
      <c r="C10" s="32" t="s">
        <v>80</v>
      </c>
      <c r="D10" s="32" t="s">
        <v>34</v>
      </c>
      <c r="E10" s="32" t="s">
        <v>34</v>
      </c>
      <c r="F10" s="30">
        <v>1000000</v>
      </c>
      <c r="G10" s="30">
        <v>1000000</v>
      </c>
      <c r="H10" s="30">
        <v>2000112</v>
      </c>
      <c r="I10" s="30">
        <v>1000000</v>
      </c>
      <c r="J10" s="30">
        <v>1000000</v>
      </c>
      <c r="K10" s="30"/>
      <c r="L10" s="30">
        <v>900000</v>
      </c>
      <c r="M10" s="12"/>
    </row>
    <row r="11" spans="1:13" s="13" customFormat="1" ht="63" customHeight="1">
      <c r="A11" s="31">
        <v>6</v>
      </c>
      <c r="B11" s="32" t="s">
        <v>27</v>
      </c>
      <c r="C11" s="32" t="s">
        <v>80</v>
      </c>
      <c r="D11" s="32" t="s">
        <v>28</v>
      </c>
      <c r="E11" s="32" t="s">
        <v>122</v>
      </c>
      <c r="F11" s="30">
        <f>650000+200000</f>
        <v>850000</v>
      </c>
      <c r="G11" s="30">
        <v>900000</v>
      </c>
      <c r="H11" s="30">
        <v>2081640</v>
      </c>
      <c r="I11" s="30">
        <v>1218500</v>
      </c>
      <c r="J11" s="30">
        <v>1250000</v>
      </c>
      <c r="K11" s="30"/>
      <c r="L11" s="30">
        <v>1250000</v>
      </c>
      <c r="M11" s="12"/>
    </row>
    <row r="12" spans="1:13" s="13" customFormat="1" ht="62.25" customHeight="1">
      <c r="A12" s="31">
        <v>7</v>
      </c>
      <c r="B12" s="32" t="s">
        <v>50</v>
      </c>
      <c r="C12" s="32" t="s">
        <v>80</v>
      </c>
      <c r="D12" s="32" t="s">
        <v>3</v>
      </c>
      <c r="E12" s="32" t="s">
        <v>119</v>
      </c>
      <c r="F12" s="30">
        <f>1900000+600000</f>
        <v>2500000</v>
      </c>
      <c r="G12" s="30">
        <v>2000000</v>
      </c>
      <c r="H12" s="30">
        <f>I12</f>
        <v>2392595</v>
      </c>
      <c r="I12" s="30">
        <v>2392595</v>
      </c>
      <c r="J12" s="30">
        <v>2000000</v>
      </c>
      <c r="K12" s="30"/>
      <c r="L12" s="30">
        <v>1900000</v>
      </c>
      <c r="M12" s="12"/>
    </row>
    <row r="13" spans="1:13" s="13" customFormat="1" ht="63" customHeight="1">
      <c r="A13" s="31">
        <v>8</v>
      </c>
      <c r="B13" s="32" t="s">
        <v>51</v>
      </c>
      <c r="C13" s="32" t="s">
        <v>80</v>
      </c>
      <c r="D13" s="32" t="s">
        <v>52</v>
      </c>
      <c r="E13" s="32" t="s">
        <v>123</v>
      </c>
      <c r="F13" s="30">
        <f>2000000+80000</f>
        <v>2080000</v>
      </c>
      <c r="G13" s="30">
        <v>2000000</v>
      </c>
      <c r="H13" s="30">
        <v>2905418</v>
      </c>
      <c r="I13" s="30">
        <v>2000000</v>
      </c>
      <c r="J13" s="30">
        <v>2500000</v>
      </c>
      <c r="K13" s="30"/>
      <c r="L13" s="30">
        <v>2200000</v>
      </c>
      <c r="M13" s="12"/>
    </row>
    <row r="14" spans="1:13" s="13" customFormat="1" ht="60.75">
      <c r="A14" s="31">
        <v>9</v>
      </c>
      <c r="B14" s="32" t="s">
        <v>21</v>
      </c>
      <c r="C14" s="32" t="s">
        <v>80</v>
      </c>
      <c r="D14" s="34" t="s">
        <v>22</v>
      </c>
      <c r="E14" s="34" t="s">
        <v>22</v>
      </c>
      <c r="F14" s="30">
        <v>1200000</v>
      </c>
      <c r="G14" s="30">
        <v>1000000</v>
      </c>
      <c r="H14" s="30">
        <v>1670128</v>
      </c>
      <c r="I14" s="30">
        <v>1158728</v>
      </c>
      <c r="J14" s="30">
        <v>1000000</v>
      </c>
      <c r="K14" s="30"/>
      <c r="L14" s="30">
        <v>1000000</v>
      </c>
      <c r="M14" s="12"/>
    </row>
    <row r="15" spans="1:13" s="13" customFormat="1" ht="43.5" customHeight="1">
      <c r="A15" s="31">
        <v>10</v>
      </c>
      <c r="B15" s="32" t="s">
        <v>46</v>
      </c>
      <c r="C15" s="32" t="s">
        <v>80</v>
      </c>
      <c r="D15" s="32" t="s">
        <v>47</v>
      </c>
      <c r="E15" s="32" t="s">
        <v>47</v>
      </c>
      <c r="F15" s="30">
        <f>900000+424200+400000+150000</f>
        <v>1874200</v>
      </c>
      <c r="G15" s="30">
        <v>1600000</v>
      </c>
      <c r="H15" s="30">
        <v>1869086.08</v>
      </c>
      <c r="I15" s="30">
        <v>1593890.08</v>
      </c>
      <c r="J15" s="30">
        <v>1900000</v>
      </c>
      <c r="K15" s="30"/>
      <c r="L15" s="30">
        <v>1800000</v>
      </c>
      <c r="M15" s="19" t="s">
        <v>143</v>
      </c>
    </row>
    <row r="16" spans="1:13" s="13" customFormat="1" ht="66.75" customHeight="1">
      <c r="A16" s="31">
        <v>11</v>
      </c>
      <c r="B16" s="32" t="s">
        <v>44</v>
      </c>
      <c r="C16" s="32" t="s">
        <v>80</v>
      </c>
      <c r="D16" s="32" t="s">
        <v>45</v>
      </c>
      <c r="E16" s="32" t="s">
        <v>130</v>
      </c>
      <c r="F16" s="30">
        <v>450000</v>
      </c>
      <c r="G16" s="30">
        <v>400000</v>
      </c>
      <c r="H16" s="30">
        <v>1531389</v>
      </c>
      <c r="I16" s="30">
        <v>1291389</v>
      </c>
      <c r="J16" s="30">
        <v>500000</v>
      </c>
      <c r="K16" s="30"/>
      <c r="L16" s="30">
        <v>400000</v>
      </c>
      <c r="M16" s="12"/>
    </row>
    <row r="17" spans="1:13" s="13" customFormat="1" ht="52.5" customHeight="1">
      <c r="A17" s="31">
        <v>12</v>
      </c>
      <c r="B17" s="32" t="s">
        <v>5</v>
      </c>
      <c r="C17" s="32" t="s">
        <v>80</v>
      </c>
      <c r="D17" s="34" t="s">
        <v>6</v>
      </c>
      <c r="E17" s="34" t="s">
        <v>129</v>
      </c>
      <c r="F17" s="30">
        <v>600000</v>
      </c>
      <c r="G17" s="30">
        <v>400000</v>
      </c>
      <c r="H17" s="30">
        <v>1365000</v>
      </c>
      <c r="I17" s="30">
        <v>871500</v>
      </c>
      <c r="J17" s="30">
        <v>400000</v>
      </c>
      <c r="K17" s="30"/>
      <c r="L17" s="30">
        <v>400000</v>
      </c>
      <c r="M17" s="12"/>
    </row>
    <row r="18" spans="1:13" s="13" customFormat="1" ht="64.5" customHeight="1">
      <c r="A18" s="31">
        <v>13</v>
      </c>
      <c r="B18" s="32" t="s">
        <v>12</v>
      </c>
      <c r="C18" s="32" t="s">
        <v>80</v>
      </c>
      <c r="D18" s="34" t="s">
        <v>13</v>
      </c>
      <c r="E18" s="34" t="s">
        <v>133</v>
      </c>
      <c r="F18" s="30">
        <v>400000</v>
      </c>
      <c r="G18" s="30">
        <v>200000</v>
      </c>
      <c r="H18" s="30"/>
      <c r="I18" s="30"/>
      <c r="J18" s="30">
        <v>300000</v>
      </c>
      <c r="K18" s="30"/>
      <c r="L18" s="30">
        <v>200000</v>
      </c>
      <c r="M18" s="12"/>
    </row>
    <row r="19" spans="1:13" s="13" customFormat="1" ht="75.75">
      <c r="A19" s="31">
        <v>14</v>
      </c>
      <c r="B19" s="32" t="s">
        <v>1</v>
      </c>
      <c r="C19" s="32" t="s">
        <v>80</v>
      </c>
      <c r="D19" s="34" t="s">
        <v>2</v>
      </c>
      <c r="E19" s="34" t="s">
        <v>2</v>
      </c>
      <c r="F19" s="30">
        <v>1800000</v>
      </c>
      <c r="G19" s="30">
        <v>1800000</v>
      </c>
      <c r="H19" s="30">
        <v>3965040</v>
      </c>
      <c r="I19" s="30">
        <v>1776600</v>
      </c>
      <c r="J19" s="30">
        <v>1800000</v>
      </c>
      <c r="K19" s="30"/>
      <c r="L19" s="30">
        <v>1500000</v>
      </c>
      <c r="M19" s="12"/>
    </row>
    <row r="20" spans="1:13" s="13" customFormat="1" ht="42.75" customHeight="1" thickBot="1">
      <c r="A20" s="35">
        <v>15</v>
      </c>
      <c r="B20" s="36" t="s">
        <v>35</v>
      </c>
      <c r="C20" s="36" t="s">
        <v>80</v>
      </c>
      <c r="D20" s="36" t="s">
        <v>36</v>
      </c>
      <c r="E20" s="36" t="s">
        <v>111</v>
      </c>
      <c r="F20" s="37">
        <v>200000</v>
      </c>
      <c r="G20" s="37">
        <v>200000</v>
      </c>
      <c r="H20" s="37">
        <f>I20</f>
        <v>1139000</v>
      </c>
      <c r="I20" s="24">
        <v>1139000</v>
      </c>
      <c r="J20" s="24">
        <v>400000</v>
      </c>
      <c r="K20" s="29"/>
      <c r="L20" s="37">
        <v>300000</v>
      </c>
      <c r="M20" s="12"/>
    </row>
    <row r="21" spans="1:13" s="13" customFormat="1" ht="58.5" customHeight="1" thickTop="1">
      <c r="A21" s="38">
        <v>16</v>
      </c>
      <c r="B21" s="39" t="s">
        <v>23</v>
      </c>
      <c r="C21" s="39" t="s">
        <v>80</v>
      </c>
      <c r="D21" s="39" t="s">
        <v>24</v>
      </c>
      <c r="E21" s="39" t="s">
        <v>24</v>
      </c>
      <c r="F21" s="40">
        <v>3900000</v>
      </c>
      <c r="G21" s="40">
        <v>3800000</v>
      </c>
      <c r="H21" s="40">
        <v>5849200</v>
      </c>
      <c r="I21" s="40">
        <v>0</v>
      </c>
      <c r="J21" s="40">
        <v>3500000</v>
      </c>
      <c r="K21" s="40"/>
      <c r="L21" s="40">
        <v>3000000</v>
      </c>
      <c r="M21" s="12"/>
    </row>
    <row r="22" spans="1:13" s="13" customFormat="1" ht="39.75" customHeight="1">
      <c r="A22" s="31">
        <v>17</v>
      </c>
      <c r="B22" s="41" t="s">
        <v>25</v>
      </c>
      <c r="C22" s="41" t="s">
        <v>80</v>
      </c>
      <c r="D22" s="41" t="s">
        <v>26</v>
      </c>
      <c r="E22" s="32" t="s">
        <v>26</v>
      </c>
      <c r="F22" s="42">
        <v>200000</v>
      </c>
      <c r="G22" s="42">
        <v>200000</v>
      </c>
      <c r="H22" s="30">
        <f>I22</f>
        <v>1000000</v>
      </c>
      <c r="I22" s="30">
        <v>1000000</v>
      </c>
      <c r="J22" s="42">
        <v>200000</v>
      </c>
      <c r="K22" s="42"/>
      <c r="L22" s="42">
        <v>200000</v>
      </c>
      <c r="M22" s="12"/>
    </row>
    <row r="23" spans="1:13" s="13" customFormat="1" ht="60.75">
      <c r="A23" s="31">
        <v>18</v>
      </c>
      <c r="B23" s="41" t="s">
        <v>41</v>
      </c>
      <c r="C23" s="41" t="s">
        <v>80</v>
      </c>
      <c r="D23" s="41" t="s">
        <v>42</v>
      </c>
      <c r="E23" s="41" t="s">
        <v>42</v>
      </c>
      <c r="F23" s="42">
        <v>150000</v>
      </c>
      <c r="G23" s="42">
        <v>150000</v>
      </c>
      <c r="H23" s="42">
        <v>449859</v>
      </c>
      <c r="I23" s="42">
        <v>143300</v>
      </c>
      <c r="J23" s="42">
        <v>250000</v>
      </c>
      <c r="K23" s="42"/>
      <c r="L23" s="42">
        <v>250000</v>
      </c>
      <c r="M23" s="12"/>
    </row>
    <row r="24" spans="1:13" s="13" customFormat="1" ht="40.5" customHeight="1">
      <c r="A24" s="31">
        <v>19</v>
      </c>
      <c r="B24" s="32" t="s">
        <v>15</v>
      </c>
      <c r="C24" s="41" t="s">
        <v>80</v>
      </c>
      <c r="D24" s="41" t="s">
        <v>37</v>
      </c>
      <c r="E24" s="41" t="s">
        <v>16</v>
      </c>
      <c r="F24" s="42">
        <v>550000</v>
      </c>
      <c r="G24" s="42">
        <v>400000</v>
      </c>
      <c r="H24" s="42">
        <v>790120</v>
      </c>
      <c r="I24" s="42"/>
      <c r="J24" s="42">
        <v>300000</v>
      </c>
      <c r="K24" s="42"/>
      <c r="L24" s="42">
        <v>300000</v>
      </c>
      <c r="M24" s="12"/>
    </row>
    <row r="25" spans="1:13" s="13" customFormat="1" ht="43.5" customHeight="1">
      <c r="A25" s="31">
        <v>20</v>
      </c>
      <c r="B25" s="32" t="s">
        <v>30</v>
      </c>
      <c r="C25" s="41" t="s">
        <v>80</v>
      </c>
      <c r="D25" s="41" t="s">
        <v>31</v>
      </c>
      <c r="E25" s="41" t="s">
        <v>31</v>
      </c>
      <c r="F25" s="42">
        <f>200000+50000</f>
        <v>250000</v>
      </c>
      <c r="G25" s="42">
        <v>250000</v>
      </c>
      <c r="H25" s="42">
        <v>634000</v>
      </c>
      <c r="I25" s="42">
        <v>360000</v>
      </c>
      <c r="J25" s="42">
        <v>250000</v>
      </c>
      <c r="K25" s="42"/>
      <c r="L25" s="42">
        <v>250000</v>
      </c>
      <c r="M25" s="12"/>
    </row>
    <row r="26" spans="1:13" s="13" customFormat="1" ht="51" customHeight="1">
      <c r="A26" s="31">
        <v>21</v>
      </c>
      <c r="B26" s="32" t="s">
        <v>38</v>
      </c>
      <c r="C26" s="41" t="s">
        <v>80</v>
      </c>
      <c r="D26" s="41" t="s">
        <v>39</v>
      </c>
      <c r="E26" s="41" t="s">
        <v>39</v>
      </c>
      <c r="F26" s="42">
        <v>191800</v>
      </c>
      <c r="G26" s="42">
        <v>200000</v>
      </c>
      <c r="H26" s="42">
        <v>807653.8</v>
      </c>
      <c r="I26" s="42">
        <v>69354</v>
      </c>
      <c r="J26" s="42">
        <v>100000</v>
      </c>
      <c r="K26" s="42"/>
      <c r="L26" s="42">
        <v>100000</v>
      </c>
      <c r="M26" s="12"/>
    </row>
    <row r="27" spans="1:13" s="13" customFormat="1" ht="45.75">
      <c r="A27" s="31">
        <v>22</v>
      </c>
      <c r="B27" s="32" t="s">
        <v>19</v>
      </c>
      <c r="C27" s="41" t="s">
        <v>80</v>
      </c>
      <c r="D27" s="43" t="s">
        <v>20</v>
      </c>
      <c r="E27" s="43" t="s">
        <v>20</v>
      </c>
      <c r="F27" s="42">
        <f>2500000+150000</f>
        <v>2650000</v>
      </c>
      <c r="G27" s="42">
        <f>2000000+200000</f>
        <v>2200000</v>
      </c>
      <c r="H27" s="42">
        <v>5758000</v>
      </c>
      <c r="I27" s="42">
        <v>0</v>
      </c>
      <c r="J27" s="42">
        <v>3500000</v>
      </c>
      <c r="K27" s="42"/>
      <c r="L27" s="30">
        <v>3050000</v>
      </c>
      <c r="M27" s="12"/>
    </row>
    <row r="28" spans="1:13" s="13" customFormat="1" ht="79.5" customHeight="1">
      <c r="A28" s="31">
        <v>23</v>
      </c>
      <c r="B28" s="32" t="s">
        <v>32</v>
      </c>
      <c r="C28" s="41" t="s">
        <v>80</v>
      </c>
      <c r="D28" s="41" t="s">
        <v>33</v>
      </c>
      <c r="E28" s="41" t="s">
        <v>33</v>
      </c>
      <c r="F28" s="42">
        <v>150000</v>
      </c>
      <c r="G28" s="42">
        <v>150000</v>
      </c>
      <c r="H28" s="42">
        <v>856500</v>
      </c>
      <c r="I28" s="42">
        <v>239600</v>
      </c>
      <c r="J28" s="42">
        <v>150000</v>
      </c>
      <c r="K28" s="42"/>
      <c r="L28" s="42">
        <v>150000</v>
      </c>
      <c r="M28" s="16" t="s">
        <v>134</v>
      </c>
    </row>
    <row r="29" spans="1:16" s="13" customFormat="1" ht="75.75">
      <c r="A29" s="31">
        <v>24</v>
      </c>
      <c r="B29" s="32" t="s">
        <v>43</v>
      </c>
      <c r="C29" s="41" t="s">
        <v>80</v>
      </c>
      <c r="D29" s="41" t="s">
        <v>84</v>
      </c>
      <c r="E29" s="41" t="s">
        <v>131</v>
      </c>
      <c r="F29" s="42">
        <v>700000</v>
      </c>
      <c r="G29" s="42">
        <v>1300000</v>
      </c>
      <c r="H29" s="42">
        <v>620000</v>
      </c>
      <c r="I29" s="42">
        <v>0</v>
      </c>
      <c r="J29" s="42">
        <v>500000</v>
      </c>
      <c r="K29" s="42"/>
      <c r="L29" s="42">
        <v>300000</v>
      </c>
      <c r="M29" s="12"/>
      <c r="P29" s="28"/>
    </row>
    <row r="30" spans="1:16" s="13" customFormat="1" ht="46.5" thickBot="1">
      <c r="A30" s="31">
        <v>25</v>
      </c>
      <c r="B30" s="32" t="s">
        <v>4</v>
      </c>
      <c r="C30" s="41" t="s">
        <v>80</v>
      </c>
      <c r="D30" s="43" t="s">
        <v>18</v>
      </c>
      <c r="E30" s="43" t="s">
        <v>132</v>
      </c>
      <c r="F30" s="44">
        <v>1000000</v>
      </c>
      <c r="G30" s="42">
        <v>900000</v>
      </c>
      <c r="H30" s="42">
        <v>1159000</v>
      </c>
      <c r="I30" s="42">
        <v>0</v>
      </c>
      <c r="J30" s="42">
        <v>200000</v>
      </c>
      <c r="K30" s="42"/>
      <c r="L30" s="42">
        <v>200000</v>
      </c>
      <c r="M30" s="24"/>
      <c r="P30" s="28"/>
    </row>
    <row r="31" spans="1:13" ht="54" customHeight="1" thickTop="1">
      <c r="A31" s="31">
        <v>26</v>
      </c>
      <c r="B31" s="32" t="s">
        <v>124</v>
      </c>
      <c r="C31" s="41" t="s">
        <v>80</v>
      </c>
      <c r="D31" s="43" t="s">
        <v>14</v>
      </c>
      <c r="E31" s="43" t="s">
        <v>14</v>
      </c>
      <c r="F31" s="42">
        <v>280000</v>
      </c>
      <c r="G31" s="42">
        <v>550000</v>
      </c>
      <c r="H31" s="42">
        <v>2202130</v>
      </c>
      <c r="I31" s="42">
        <v>0</v>
      </c>
      <c r="J31" s="42">
        <v>500000</v>
      </c>
      <c r="K31" s="42"/>
      <c r="L31" s="42">
        <v>500000</v>
      </c>
      <c r="M31" s="23"/>
    </row>
    <row r="32" spans="1:13" ht="30" customHeight="1">
      <c r="A32" s="31">
        <v>27</v>
      </c>
      <c r="B32" s="32" t="s">
        <v>10</v>
      </c>
      <c r="C32" s="41" t="s">
        <v>80</v>
      </c>
      <c r="D32" s="43" t="s">
        <v>11</v>
      </c>
      <c r="E32" s="43" t="s">
        <v>11</v>
      </c>
      <c r="F32" s="42">
        <v>200000</v>
      </c>
      <c r="G32" s="42">
        <v>200000</v>
      </c>
      <c r="H32" s="42">
        <v>1014600</v>
      </c>
      <c r="I32" s="42">
        <v>0</v>
      </c>
      <c r="J32" s="42">
        <v>500000</v>
      </c>
      <c r="K32" s="42"/>
      <c r="L32" s="42">
        <v>500000</v>
      </c>
      <c r="M32" s="2"/>
    </row>
    <row r="33" spans="1:13" ht="30.75">
      <c r="A33" s="31">
        <v>28</v>
      </c>
      <c r="B33" s="32" t="s">
        <v>105</v>
      </c>
      <c r="C33" s="32" t="s">
        <v>80</v>
      </c>
      <c r="D33" s="32"/>
      <c r="E33" s="32" t="s">
        <v>142</v>
      </c>
      <c r="F33" s="30">
        <v>200000</v>
      </c>
      <c r="G33" s="30">
        <v>350000</v>
      </c>
      <c r="H33" s="30">
        <v>459594</v>
      </c>
      <c r="I33" s="30">
        <v>104824</v>
      </c>
      <c r="J33" s="30">
        <v>300000</v>
      </c>
      <c r="K33" s="30"/>
      <c r="L33" s="30">
        <v>200000</v>
      </c>
      <c r="M33" s="2"/>
    </row>
    <row r="34" spans="1:13" ht="39" customHeight="1">
      <c r="A34" s="31">
        <v>29</v>
      </c>
      <c r="B34" s="32" t="s">
        <v>112</v>
      </c>
      <c r="C34" s="32" t="s">
        <v>80</v>
      </c>
      <c r="D34" s="32"/>
      <c r="E34" s="32" t="s">
        <v>113</v>
      </c>
      <c r="F34" s="30"/>
      <c r="G34" s="30"/>
      <c r="H34" s="30">
        <v>149112</v>
      </c>
      <c r="I34" s="30">
        <v>149112</v>
      </c>
      <c r="J34" s="30">
        <v>145000</v>
      </c>
      <c r="K34" s="30"/>
      <c r="L34" s="30">
        <v>145000</v>
      </c>
      <c r="M34" s="2"/>
    </row>
    <row r="35" spans="1:13" s="13" customFormat="1" ht="49.5" customHeight="1">
      <c r="A35" s="31">
        <v>30</v>
      </c>
      <c r="B35" s="32" t="s">
        <v>135</v>
      </c>
      <c r="C35" s="32" t="s">
        <v>80</v>
      </c>
      <c r="D35" s="32"/>
      <c r="E35" s="32" t="s">
        <v>136</v>
      </c>
      <c r="F35" s="30"/>
      <c r="G35" s="30"/>
      <c r="H35" s="30">
        <v>761392.13</v>
      </c>
      <c r="I35" s="30">
        <v>0</v>
      </c>
      <c r="J35" s="30">
        <v>143000</v>
      </c>
      <c r="K35" s="30"/>
      <c r="L35" s="30">
        <v>200000</v>
      </c>
      <c r="M35" s="12"/>
    </row>
    <row r="36" spans="1:13" ht="46.5" customHeight="1">
      <c r="A36" s="31">
        <v>31</v>
      </c>
      <c r="B36" s="32" t="s">
        <v>138</v>
      </c>
      <c r="C36" s="32" t="s">
        <v>80</v>
      </c>
      <c r="D36" s="32"/>
      <c r="E36" s="32" t="s">
        <v>139</v>
      </c>
      <c r="F36" s="30"/>
      <c r="G36" s="30"/>
      <c r="H36" s="30">
        <v>849000</v>
      </c>
      <c r="I36" s="30">
        <v>0</v>
      </c>
      <c r="J36" s="30">
        <v>500000</v>
      </c>
      <c r="K36" s="30"/>
      <c r="L36" s="30">
        <v>450000</v>
      </c>
      <c r="M36" s="2"/>
    </row>
    <row r="37" spans="1:13" ht="50.25" customHeight="1">
      <c r="A37" s="31">
        <v>32</v>
      </c>
      <c r="B37" s="32" t="s">
        <v>148</v>
      </c>
      <c r="C37" s="32" t="s">
        <v>80</v>
      </c>
      <c r="D37" s="32"/>
      <c r="E37" s="32" t="s">
        <v>177</v>
      </c>
      <c r="F37" s="30"/>
      <c r="G37" s="30"/>
      <c r="H37" s="30">
        <v>182500</v>
      </c>
      <c r="I37" s="30">
        <v>0</v>
      </c>
      <c r="J37" s="30">
        <v>182000</v>
      </c>
      <c r="K37" s="30"/>
      <c r="L37" s="30">
        <v>182000</v>
      </c>
      <c r="M37" s="2"/>
    </row>
    <row r="38" spans="1:13" ht="30.75">
      <c r="A38" s="31">
        <v>33</v>
      </c>
      <c r="B38" s="32" t="s">
        <v>150</v>
      </c>
      <c r="C38" s="32" t="s">
        <v>80</v>
      </c>
      <c r="D38" s="32"/>
      <c r="E38" s="32" t="s">
        <v>151</v>
      </c>
      <c r="F38" s="30"/>
      <c r="G38" s="30"/>
      <c r="H38" s="30">
        <v>1081000</v>
      </c>
      <c r="I38" s="30">
        <v>0</v>
      </c>
      <c r="J38" s="30">
        <v>200000</v>
      </c>
      <c r="K38" s="30"/>
      <c r="L38" s="30">
        <v>200000</v>
      </c>
      <c r="M38" s="2"/>
    </row>
    <row r="39" spans="1:13" ht="65.25" customHeight="1">
      <c r="A39" s="11" t="s">
        <v>89</v>
      </c>
      <c r="B39" s="65" t="s">
        <v>86</v>
      </c>
      <c r="C39" s="66"/>
      <c r="D39" s="67"/>
      <c r="E39" s="25"/>
      <c r="F39" s="26">
        <f>SUM(F40:F44)</f>
        <v>3650000</v>
      </c>
      <c r="G39" s="26">
        <f>SUM(G40:G44)</f>
        <v>3900000</v>
      </c>
      <c r="H39" s="26">
        <f>SUM(H40:H44)</f>
        <v>8324139.8</v>
      </c>
      <c r="I39" s="26"/>
      <c r="J39" s="26">
        <f>SUM(J40:J43)</f>
        <v>2900000</v>
      </c>
      <c r="K39" s="26"/>
      <c r="L39" s="72">
        <v>4500000</v>
      </c>
      <c r="M39" s="2"/>
    </row>
    <row r="40" spans="1:13" ht="45.75">
      <c r="A40" s="31">
        <v>1</v>
      </c>
      <c r="B40" s="41" t="s">
        <v>55</v>
      </c>
      <c r="C40" s="41" t="s">
        <v>81</v>
      </c>
      <c r="D40" s="43" t="s">
        <v>56</v>
      </c>
      <c r="E40" s="43" t="s">
        <v>56</v>
      </c>
      <c r="F40" s="42"/>
      <c r="G40" s="42">
        <v>350000</v>
      </c>
      <c r="H40" s="42">
        <v>199000</v>
      </c>
      <c r="I40" s="42">
        <v>0</v>
      </c>
      <c r="J40" s="42">
        <v>500000</v>
      </c>
      <c r="K40" s="42"/>
      <c r="L40" s="42">
        <v>500000</v>
      </c>
      <c r="M40" s="2"/>
    </row>
    <row r="41" spans="1:13" ht="45.75" customHeight="1">
      <c r="A41" s="31">
        <v>2</v>
      </c>
      <c r="B41" s="41" t="s">
        <v>53</v>
      </c>
      <c r="C41" s="41" t="s">
        <v>81</v>
      </c>
      <c r="D41" s="43" t="s">
        <v>54</v>
      </c>
      <c r="E41" s="43" t="s">
        <v>115</v>
      </c>
      <c r="F41" s="42">
        <v>1300000</v>
      </c>
      <c r="G41" s="42">
        <v>1400000</v>
      </c>
      <c r="H41" s="42">
        <f>I41</f>
        <v>2500000</v>
      </c>
      <c r="I41" s="42">
        <v>2500000</v>
      </c>
      <c r="J41" s="42">
        <v>1500000</v>
      </c>
      <c r="K41" s="42"/>
      <c r="L41" s="42">
        <v>2000000</v>
      </c>
      <c r="M41" s="2"/>
    </row>
    <row r="42" spans="1:13" ht="36" customHeight="1">
      <c r="A42" s="31">
        <v>3</v>
      </c>
      <c r="B42" s="32" t="s">
        <v>107</v>
      </c>
      <c r="C42" s="32" t="s">
        <v>81</v>
      </c>
      <c r="D42" s="32" t="s">
        <v>108</v>
      </c>
      <c r="E42" s="32" t="s">
        <v>108</v>
      </c>
      <c r="F42" s="30">
        <v>250000</v>
      </c>
      <c r="G42" s="30">
        <v>350000</v>
      </c>
      <c r="H42" s="30">
        <f>I42</f>
        <v>1163998.8</v>
      </c>
      <c r="I42" s="30">
        <v>1163998.8</v>
      </c>
      <c r="J42" s="30">
        <v>250000</v>
      </c>
      <c r="K42" s="30"/>
      <c r="L42" s="30">
        <v>250000</v>
      </c>
      <c r="M42" s="2"/>
    </row>
    <row r="43" spans="1:13" ht="62.25" customHeight="1">
      <c r="A43" s="31">
        <v>4</v>
      </c>
      <c r="B43" s="32" t="s">
        <v>126</v>
      </c>
      <c r="C43" s="32" t="s">
        <v>81</v>
      </c>
      <c r="D43" s="32"/>
      <c r="E43" s="32" t="s">
        <v>127</v>
      </c>
      <c r="F43" s="30"/>
      <c r="G43" s="30"/>
      <c r="H43" s="30">
        <v>1195500</v>
      </c>
      <c r="I43" s="30">
        <v>540500</v>
      </c>
      <c r="J43" s="30">
        <v>650000</v>
      </c>
      <c r="K43" s="30"/>
      <c r="L43" s="30">
        <v>650000</v>
      </c>
      <c r="M43" s="2"/>
    </row>
    <row r="44" spans="1:13" ht="44.25" customHeight="1">
      <c r="A44" s="31">
        <v>5</v>
      </c>
      <c r="B44" s="32" t="s">
        <v>17</v>
      </c>
      <c r="C44" s="32" t="s">
        <v>81</v>
      </c>
      <c r="D44" s="32"/>
      <c r="E44" s="32" t="s">
        <v>154</v>
      </c>
      <c r="F44" s="30">
        <v>2100000</v>
      </c>
      <c r="G44" s="30">
        <v>1800000</v>
      </c>
      <c r="H44" s="30">
        <v>3265641</v>
      </c>
      <c r="I44" s="30">
        <v>475641</v>
      </c>
      <c r="J44" s="30"/>
      <c r="K44" s="30"/>
      <c r="L44" s="30">
        <v>1100000</v>
      </c>
      <c r="M44" s="2"/>
    </row>
    <row r="45" spans="1:13" s="13" customFormat="1" ht="30" customHeight="1">
      <c r="A45" s="31" t="s">
        <v>90</v>
      </c>
      <c r="B45" s="68" t="s">
        <v>87</v>
      </c>
      <c r="C45" s="68"/>
      <c r="D45" s="68"/>
      <c r="E45" s="45"/>
      <c r="F45" s="46">
        <f>SUM(F46:F54)</f>
        <v>2000000</v>
      </c>
      <c r="G45" s="46">
        <f>SUM(G46:G54)</f>
        <v>2400000</v>
      </c>
      <c r="H45" s="46">
        <f>SUM(H46:H54)</f>
        <v>19466666.54</v>
      </c>
      <c r="I45" s="46"/>
      <c r="J45" s="46">
        <f>SUM(J46:J54)</f>
        <v>4760000</v>
      </c>
      <c r="K45" s="46"/>
      <c r="L45" s="46">
        <f>SUM(L46:L54)</f>
        <v>4633000</v>
      </c>
      <c r="M45" s="12"/>
    </row>
    <row r="46" spans="1:13" s="13" customFormat="1" ht="54.75" customHeight="1">
      <c r="A46" s="31">
        <v>1</v>
      </c>
      <c r="B46" s="41" t="s">
        <v>25</v>
      </c>
      <c r="C46" s="41" t="s">
        <v>82</v>
      </c>
      <c r="D46" s="41" t="s">
        <v>65</v>
      </c>
      <c r="E46" s="41" t="s">
        <v>65</v>
      </c>
      <c r="F46" s="42">
        <f>200000+100000+150000+600000</f>
        <v>1050000</v>
      </c>
      <c r="G46" s="42">
        <f>900000+150000+100000</f>
        <v>1150000</v>
      </c>
      <c r="H46" s="42">
        <v>10020208</v>
      </c>
      <c r="I46" s="42">
        <v>1000000</v>
      </c>
      <c r="J46" s="42">
        <v>900000</v>
      </c>
      <c r="K46" s="42"/>
      <c r="L46" s="30">
        <v>700000</v>
      </c>
      <c r="M46" s="12"/>
    </row>
    <row r="47" spans="1:13" s="13" customFormat="1" ht="27.75" customHeight="1">
      <c r="A47" s="31">
        <v>2</v>
      </c>
      <c r="B47" s="41" t="s">
        <v>17</v>
      </c>
      <c r="C47" s="41" t="s">
        <v>82</v>
      </c>
      <c r="D47" s="43" t="s">
        <v>57</v>
      </c>
      <c r="E47" s="43" t="s">
        <v>140</v>
      </c>
      <c r="F47" s="42">
        <v>800000</v>
      </c>
      <c r="G47" s="42">
        <v>1000000</v>
      </c>
      <c r="H47" s="42">
        <v>4408083.91</v>
      </c>
      <c r="I47" s="42">
        <v>0</v>
      </c>
      <c r="J47" s="42">
        <v>1400000</v>
      </c>
      <c r="K47" s="42"/>
      <c r="L47" s="42">
        <v>1100000</v>
      </c>
      <c r="M47" s="12"/>
    </row>
    <row r="48" spans="1:13" s="13" customFormat="1" ht="45" customHeight="1">
      <c r="A48" s="31">
        <v>3</v>
      </c>
      <c r="B48" s="41" t="s">
        <v>66</v>
      </c>
      <c r="C48" s="41" t="s">
        <v>82</v>
      </c>
      <c r="D48" s="41" t="s">
        <v>67</v>
      </c>
      <c r="E48" s="41" t="s">
        <v>141</v>
      </c>
      <c r="F48" s="42">
        <v>150000</v>
      </c>
      <c r="G48" s="42">
        <v>150000</v>
      </c>
      <c r="H48" s="42">
        <v>1268000</v>
      </c>
      <c r="I48" s="42">
        <v>0</v>
      </c>
      <c r="J48" s="42">
        <v>150000</v>
      </c>
      <c r="K48" s="42"/>
      <c r="L48" s="42">
        <v>150000</v>
      </c>
      <c r="M48" s="12"/>
    </row>
    <row r="49" spans="1:13" s="13" customFormat="1" ht="43.5" customHeight="1">
      <c r="A49" s="31">
        <v>4</v>
      </c>
      <c r="B49" s="41" t="s">
        <v>58</v>
      </c>
      <c r="C49" s="41" t="s">
        <v>82</v>
      </c>
      <c r="D49" s="43" t="s">
        <v>59</v>
      </c>
      <c r="E49" s="43" t="s">
        <v>120</v>
      </c>
      <c r="F49" s="42"/>
      <c r="G49" s="42"/>
      <c r="H49" s="42">
        <f>I49</f>
        <v>261700</v>
      </c>
      <c r="I49" s="42">
        <v>261700</v>
      </c>
      <c r="J49" s="42">
        <v>650000</v>
      </c>
      <c r="K49" s="42"/>
      <c r="L49" s="42">
        <v>650000</v>
      </c>
      <c r="M49" s="15" t="s">
        <v>149</v>
      </c>
    </row>
    <row r="50" spans="1:13" s="13" customFormat="1" ht="37.5" customHeight="1">
      <c r="A50" s="31">
        <v>5</v>
      </c>
      <c r="B50" s="41" t="s">
        <v>63</v>
      </c>
      <c r="C50" s="41" t="s">
        <v>82</v>
      </c>
      <c r="D50" s="41" t="s">
        <v>64</v>
      </c>
      <c r="E50" s="41" t="s">
        <v>125</v>
      </c>
      <c r="F50" s="42"/>
      <c r="G50" s="42">
        <v>100000</v>
      </c>
      <c r="H50" s="42">
        <v>497700</v>
      </c>
      <c r="I50" s="42">
        <v>0</v>
      </c>
      <c r="J50" s="42">
        <v>100000</v>
      </c>
      <c r="K50" s="42"/>
      <c r="L50" s="42">
        <v>100000</v>
      </c>
      <c r="M50" s="12"/>
    </row>
    <row r="51" spans="1:13" ht="32.25" customHeight="1">
      <c r="A51" s="31">
        <v>6</v>
      </c>
      <c r="B51" s="32" t="s">
        <v>99</v>
      </c>
      <c r="C51" s="32" t="s">
        <v>82</v>
      </c>
      <c r="D51" s="34"/>
      <c r="E51" s="34" t="s">
        <v>118</v>
      </c>
      <c r="F51" s="30"/>
      <c r="G51" s="30"/>
      <c r="H51" s="30">
        <f>I51</f>
        <v>816500</v>
      </c>
      <c r="I51" s="30">
        <v>816500</v>
      </c>
      <c r="J51" s="30">
        <v>500000</v>
      </c>
      <c r="K51" s="30"/>
      <c r="L51" s="30">
        <v>460000</v>
      </c>
      <c r="M51" s="2"/>
    </row>
    <row r="52" spans="1:13" s="13" customFormat="1" ht="38.25" customHeight="1">
      <c r="A52" s="31">
        <v>7</v>
      </c>
      <c r="B52" s="32" t="s">
        <v>100</v>
      </c>
      <c r="C52" s="32" t="s">
        <v>82</v>
      </c>
      <c r="D52" s="34"/>
      <c r="E52" s="34" t="s">
        <v>128</v>
      </c>
      <c r="F52" s="30"/>
      <c r="G52" s="30"/>
      <c r="H52" s="30">
        <v>869374.63</v>
      </c>
      <c r="I52" s="30">
        <v>164200</v>
      </c>
      <c r="J52" s="30">
        <v>400000</v>
      </c>
      <c r="K52" s="30"/>
      <c r="L52" s="30">
        <v>400000</v>
      </c>
      <c r="M52" s="12"/>
    </row>
    <row r="53" spans="1:13" s="13" customFormat="1" ht="30" customHeight="1">
      <c r="A53" s="31">
        <v>8</v>
      </c>
      <c r="B53" s="32" t="s">
        <v>102</v>
      </c>
      <c r="C53" s="32" t="s">
        <v>82</v>
      </c>
      <c r="D53" s="34"/>
      <c r="E53" s="34" t="s">
        <v>121</v>
      </c>
      <c r="F53" s="30"/>
      <c r="G53" s="30"/>
      <c r="H53" s="30">
        <f>I53</f>
        <v>660000</v>
      </c>
      <c r="I53" s="30">
        <v>660000</v>
      </c>
      <c r="J53" s="30">
        <v>660000</v>
      </c>
      <c r="K53" s="30"/>
      <c r="L53" s="30">
        <v>660000</v>
      </c>
      <c r="M53" s="12"/>
    </row>
    <row r="54" spans="1:13" s="13" customFormat="1" ht="30" customHeight="1">
      <c r="A54" s="31">
        <v>9</v>
      </c>
      <c r="B54" s="41" t="s">
        <v>60</v>
      </c>
      <c r="C54" s="41" t="s">
        <v>82</v>
      </c>
      <c r="D54" s="43" t="s">
        <v>61</v>
      </c>
      <c r="E54" s="43" t="s">
        <v>176</v>
      </c>
      <c r="F54" s="42"/>
      <c r="G54" s="42"/>
      <c r="H54" s="42">
        <v>665100</v>
      </c>
      <c r="I54" s="42">
        <v>665100</v>
      </c>
      <c r="J54" s="42"/>
      <c r="K54" s="42"/>
      <c r="L54" s="42">
        <v>413000</v>
      </c>
      <c r="M54" s="12"/>
    </row>
    <row r="55" spans="1:13" s="13" customFormat="1" ht="30" customHeight="1">
      <c r="A55" s="31" t="s">
        <v>91</v>
      </c>
      <c r="B55" s="68" t="s">
        <v>178</v>
      </c>
      <c r="C55" s="68"/>
      <c r="D55" s="68"/>
      <c r="E55" s="45"/>
      <c r="F55" s="46">
        <f>SUM(F56:F65)</f>
        <v>3888000</v>
      </c>
      <c r="G55" s="46">
        <f>SUM(G56:G65)</f>
        <v>3750000</v>
      </c>
      <c r="H55" s="46">
        <f>SUM(H56:H65)</f>
        <v>10254322</v>
      </c>
      <c r="I55" s="46"/>
      <c r="J55" s="46">
        <f>SUM(J56:J65)</f>
        <v>4170000</v>
      </c>
      <c r="K55" s="46"/>
      <c r="L55" s="46">
        <f>SUM(L56:L65)</f>
        <v>4840000</v>
      </c>
      <c r="M55" s="12"/>
    </row>
    <row r="56" spans="1:13" s="13" customFormat="1" ht="51.75" customHeight="1">
      <c r="A56" s="31">
        <v>1</v>
      </c>
      <c r="B56" s="41" t="s">
        <v>172</v>
      </c>
      <c r="C56" s="41" t="s">
        <v>83</v>
      </c>
      <c r="D56" s="41" t="s">
        <v>70</v>
      </c>
      <c r="E56" s="41" t="s">
        <v>116</v>
      </c>
      <c r="F56" s="42">
        <v>80000</v>
      </c>
      <c r="G56" s="42">
        <v>150000</v>
      </c>
      <c r="H56" s="42">
        <f>I56</f>
        <v>333000</v>
      </c>
      <c r="I56" s="42">
        <v>333000</v>
      </c>
      <c r="J56" s="42">
        <v>100000</v>
      </c>
      <c r="K56" s="42"/>
      <c r="L56" s="30">
        <v>80000</v>
      </c>
      <c r="M56" s="12"/>
    </row>
    <row r="57" spans="1:13" s="13" customFormat="1" ht="54.75" customHeight="1">
      <c r="A57" s="31">
        <v>2</v>
      </c>
      <c r="B57" s="41" t="s">
        <v>8</v>
      </c>
      <c r="C57" s="41" t="s">
        <v>83</v>
      </c>
      <c r="D57" s="43" t="s">
        <v>9</v>
      </c>
      <c r="E57" s="43" t="s">
        <v>9</v>
      </c>
      <c r="F57" s="42">
        <v>500000</v>
      </c>
      <c r="G57" s="42">
        <v>400000</v>
      </c>
      <c r="H57" s="42">
        <f>I57</f>
        <v>1435830</v>
      </c>
      <c r="I57" s="42">
        <v>1435830</v>
      </c>
      <c r="J57" s="42">
        <v>650000</v>
      </c>
      <c r="K57" s="42"/>
      <c r="L57" s="42">
        <v>650000</v>
      </c>
      <c r="M57" s="12"/>
    </row>
    <row r="58" spans="1:13" s="13" customFormat="1" ht="37.5" customHeight="1">
      <c r="A58" s="31">
        <v>3</v>
      </c>
      <c r="B58" s="41" t="s">
        <v>68</v>
      </c>
      <c r="C58" s="41" t="s">
        <v>83</v>
      </c>
      <c r="D58" s="41" t="s">
        <v>69</v>
      </c>
      <c r="E58" s="41" t="s">
        <v>114</v>
      </c>
      <c r="F58" s="42">
        <v>300000</v>
      </c>
      <c r="G58" s="42">
        <v>300000</v>
      </c>
      <c r="H58" s="42">
        <f>I58</f>
        <v>1274000</v>
      </c>
      <c r="I58" s="42">
        <v>1274000</v>
      </c>
      <c r="J58" s="42">
        <v>320000</v>
      </c>
      <c r="K58" s="42"/>
      <c r="L58" s="30">
        <v>260000</v>
      </c>
      <c r="M58" s="12"/>
    </row>
    <row r="59" spans="1:13" s="13" customFormat="1" ht="39.75" customHeight="1">
      <c r="A59" s="31">
        <v>4</v>
      </c>
      <c r="B59" s="41" t="s">
        <v>75</v>
      </c>
      <c r="C59" s="41" t="s">
        <v>83</v>
      </c>
      <c r="D59" s="41" t="s">
        <v>76</v>
      </c>
      <c r="E59" s="41" t="s">
        <v>145</v>
      </c>
      <c r="F59" s="42">
        <v>400000</v>
      </c>
      <c r="G59" s="42">
        <v>400000</v>
      </c>
      <c r="H59" s="42">
        <v>2096000</v>
      </c>
      <c r="I59" s="42">
        <v>571000</v>
      </c>
      <c r="J59" s="42">
        <v>2050000</v>
      </c>
      <c r="K59" s="42"/>
      <c r="L59" s="30">
        <v>2000000</v>
      </c>
      <c r="M59" s="12"/>
    </row>
    <row r="60" spans="1:13" s="13" customFormat="1" ht="53.25" customHeight="1">
      <c r="A60" s="31">
        <v>5</v>
      </c>
      <c r="B60" s="41" t="s">
        <v>73</v>
      </c>
      <c r="C60" s="41" t="s">
        <v>83</v>
      </c>
      <c r="D60" s="41" t="s">
        <v>74</v>
      </c>
      <c r="E60" s="41" t="s">
        <v>74</v>
      </c>
      <c r="F60" s="42">
        <v>160000</v>
      </c>
      <c r="G60" s="42">
        <v>90000</v>
      </c>
      <c r="H60" s="42">
        <v>260000</v>
      </c>
      <c r="I60" s="42">
        <v>0</v>
      </c>
      <c r="J60" s="42">
        <v>150000</v>
      </c>
      <c r="K60" s="42"/>
      <c r="L60" s="42">
        <v>150000</v>
      </c>
      <c r="M60" s="12"/>
    </row>
    <row r="61" spans="1:13" s="13" customFormat="1" ht="54" customHeight="1">
      <c r="A61" s="31">
        <v>6</v>
      </c>
      <c r="B61" s="41" t="s">
        <v>71</v>
      </c>
      <c r="C61" s="41" t="s">
        <v>83</v>
      </c>
      <c r="D61" s="41" t="s">
        <v>72</v>
      </c>
      <c r="E61" s="41" t="s">
        <v>152</v>
      </c>
      <c r="F61" s="42">
        <f>600000+100000+40000</f>
        <v>740000</v>
      </c>
      <c r="G61" s="42">
        <v>700000</v>
      </c>
      <c r="H61" s="42">
        <v>736492</v>
      </c>
      <c r="I61" s="42">
        <v>736500</v>
      </c>
      <c r="J61" s="42">
        <v>150000</v>
      </c>
      <c r="K61" s="42"/>
      <c r="L61" s="42">
        <v>150000</v>
      </c>
      <c r="M61" s="12"/>
    </row>
    <row r="62" spans="1:13" s="13" customFormat="1" ht="47.25" customHeight="1">
      <c r="A62" s="31">
        <v>7</v>
      </c>
      <c r="B62" s="34" t="s">
        <v>77</v>
      </c>
      <c r="C62" s="41" t="s">
        <v>83</v>
      </c>
      <c r="D62" s="34" t="s">
        <v>78</v>
      </c>
      <c r="E62" s="34" t="s">
        <v>117</v>
      </c>
      <c r="F62" s="30">
        <f>150000+58000</f>
        <v>208000</v>
      </c>
      <c r="G62" s="30">
        <v>210000</v>
      </c>
      <c r="H62" s="30">
        <f>I62</f>
        <v>225000</v>
      </c>
      <c r="I62" s="30">
        <v>225000</v>
      </c>
      <c r="J62" s="30">
        <v>150000</v>
      </c>
      <c r="K62" s="30"/>
      <c r="L62" s="30">
        <v>150000</v>
      </c>
      <c r="M62" s="12"/>
    </row>
    <row r="63" spans="1:13" s="13" customFormat="1" ht="48" customHeight="1">
      <c r="A63" s="31">
        <v>8</v>
      </c>
      <c r="B63" s="34" t="s">
        <v>104</v>
      </c>
      <c r="C63" s="34" t="s">
        <v>83</v>
      </c>
      <c r="D63" s="34"/>
      <c r="E63" s="34" t="s">
        <v>137</v>
      </c>
      <c r="F63" s="30">
        <v>500000</v>
      </c>
      <c r="G63" s="30">
        <v>500000</v>
      </c>
      <c r="H63" s="30">
        <v>1327800</v>
      </c>
      <c r="I63" s="30">
        <v>496000</v>
      </c>
      <c r="J63" s="30">
        <v>100000</v>
      </c>
      <c r="K63" s="30"/>
      <c r="L63" s="30">
        <v>100000</v>
      </c>
      <c r="M63" s="12"/>
    </row>
    <row r="64" spans="1:13" s="13" customFormat="1" ht="48.75" customHeight="1">
      <c r="A64" s="31">
        <v>9</v>
      </c>
      <c r="B64" s="34" t="s">
        <v>175</v>
      </c>
      <c r="C64" s="34" t="s">
        <v>83</v>
      </c>
      <c r="D64" s="34"/>
      <c r="E64" s="34" t="s">
        <v>146</v>
      </c>
      <c r="F64" s="30"/>
      <c r="G64" s="30"/>
      <c r="H64" s="30">
        <v>541000</v>
      </c>
      <c r="I64" s="30">
        <v>0</v>
      </c>
      <c r="J64" s="30">
        <v>500000</v>
      </c>
      <c r="K64" s="30"/>
      <c r="L64" s="30">
        <v>500000</v>
      </c>
      <c r="M64" s="26"/>
    </row>
    <row r="65" spans="1:13" ht="30" customHeight="1">
      <c r="A65" s="31">
        <v>10</v>
      </c>
      <c r="B65" s="34" t="s">
        <v>155</v>
      </c>
      <c r="C65" s="34" t="s">
        <v>83</v>
      </c>
      <c r="D65" s="34"/>
      <c r="E65" s="34" t="s">
        <v>156</v>
      </c>
      <c r="F65" s="30">
        <v>1000000</v>
      </c>
      <c r="G65" s="30">
        <v>1000000</v>
      </c>
      <c r="H65" s="30">
        <v>2025200</v>
      </c>
      <c r="I65" s="30">
        <v>396000</v>
      </c>
      <c r="J65" s="30"/>
      <c r="K65" s="30"/>
      <c r="L65" s="30">
        <v>800000</v>
      </c>
      <c r="M65" s="2" t="s">
        <v>164</v>
      </c>
    </row>
    <row r="66" spans="1:13" ht="30" customHeight="1">
      <c r="A66" s="21" t="s">
        <v>91</v>
      </c>
      <c r="B66" s="18"/>
      <c r="C66" s="18"/>
      <c r="D66" s="18"/>
      <c r="E66" s="48" t="s">
        <v>170</v>
      </c>
      <c r="F66" s="7">
        <f>SUM(F5+F39+F45+F55)</f>
        <v>35064000</v>
      </c>
      <c r="G66" s="7">
        <f>SUM(G5+G39+G45+G55)</f>
        <v>33800000</v>
      </c>
      <c r="H66" s="7">
        <f>SUM(H5+H39+H45+H55)</f>
        <v>96885530.91</v>
      </c>
      <c r="I66" s="7"/>
      <c r="J66" s="7">
        <f>SUM(J5+J39+J45+J55)</f>
        <v>40400000</v>
      </c>
      <c r="K66" s="7"/>
      <c r="L66" s="46">
        <f>SUM(L5+L39+L45+L55)</f>
        <v>45000000</v>
      </c>
      <c r="M66" s="2"/>
    </row>
    <row r="67" spans="1:13" ht="57" customHeight="1">
      <c r="A67" s="14"/>
      <c r="J67" s="8"/>
      <c r="K67" s="8"/>
      <c r="L67" s="8"/>
      <c r="M67" s="2"/>
    </row>
    <row r="68" spans="1:13" ht="30" customHeight="1">
      <c r="A68" s="14"/>
      <c r="B68" s="57" t="s">
        <v>173</v>
      </c>
      <c r="C68" s="58"/>
      <c r="D68" s="59"/>
      <c r="L68" s="27"/>
      <c r="M68" s="2"/>
    </row>
    <row r="69" spans="1:13" ht="30" customHeight="1">
      <c r="A69" s="14" t="s">
        <v>171</v>
      </c>
      <c r="B69" s="60" t="s">
        <v>0</v>
      </c>
      <c r="C69" s="61"/>
      <c r="D69" s="61"/>
      <c r="K69" s="27"/>
      <c r="L69" s="27"/>
      <c r="M69" s="2"/>
    </row>
    <row r="70" spans="1:13" ht="45" customHeight="1">
      <c r="A70" s="14">
        <v>1</v>
      </c>
      <c r="B70" s="62" t="s">
        <v>97</v>
      </c>
      <c r="C70" s="63"/>
      <c r="E70" s="51"/>
      <c r="F70" s="22"/>
      <c r="M70" s="2"/>
    </row>
    <row r="71" spans="1:13" s="13" customFormat="1" ht="30" customHeight="1">
      <c r="A71" s="14">
        <v>2</v>
      </c>
      <c r="B71" s="62" t="s">
        <v>98</v>
      </c>
      <c r="C71" s="63"/>
      <c r="D71"/>
      <c r="E71"/>
      <c r="F71"/>
      <c r="G71"/>
      <c r="H71"/>
      <c r="I71"/>
      <c r="J71"/>
      <c r="K71"/>
      <c r="L71"/>
      <c r="M71" s="12"/>
    </row>
    <row r="72" spans="1:13" s="13" customFormat="1" ht="40.5" customHeight="1">
      <c r="A72" s="14">
        <v>3</v>
      </c>
      <c r="B72" s="62" t="s">
        <v>101</v>
      </c>
      <c r="C72" s="63"/>
      <c r="D72"/>
      <c r="E72"/>
      <c r="F72"/>
      <c r="G72"/>
      <c r="H72"/>
      <c r="I72"/>
      <c r="J72"/>
      <c r="K72"/>
      <c r="L72"/>
      <c r="M72" s="12"/>
    </row>
    <row r="73" spans="1:13" s="13" customFormat="1" ht="15">
      <c r="A73" s="14">
        <v>4</v>
      </c>
      <c r="B73" s="62" t="s">
        <v>103</v>
      </c>
      <c r="C73" s="63"/>
      <c r="D73"/>
      <c r="E73"/>
      <c r="F73"/>
      <c r="G73"/>
      <c r="H73"/>
      <c r="I73"/>
      <c r="J73"/>
      <c r="K73"/>
      <c r="L73"/>
      <c r="M73" s="12"/>
    </row>
    <row r="74" spans="1:13" s="13" customFormat="1" ht="30" customHeight="1">
      <c r="A74" s="49">
        <v>5</v>
      </c>
      <c r="B74" s="50" t="s">
        <v>106</v>
      </c>
      <c r="C74" s="50"/>
      <c r="D74"/>
      <c r="E74"/>
      <c r="F74"/>
      <c r="G74"/>
      <c r="H74"/>
      <c r="I74"/>
      <c r="J74"/>
      <c r="K74"/>
      <c r="L74"/>
      <c r="M74" s="12"/>
    </row>
    <row r="75" spans="1:13" s="13" customFormat="1" ht="35.25" customHeight="1">
      <c r="A75" s="49">
        <v>6</v>
      </c>
      <c r="B75" s="50" t="s">
        <v>62</v>
      </c>
      <c r="C75" s="50"/>
      <c r="D75"/>
      <c r="E75"/>
      <c r="F75"/>
      <c r="G75"/>
      <c r="H75"/>
      <c r="I75"/>
      <c r="J75"/>
      <c r="K75"/>
      <c r="L75"/>
      <c r="M75" s="12"/>
    </row>
    <row r="76" spans="1:13" s="13" customFormat="1" ht="30" customHeight="1">
      <c r="A76" s="49">
        <v>7</v>
      </c>
      <c r="B76" s="69" t="s">
        <v>157</v>
      </c>
      <c r="C76" s="56"/>
      <c r="D76"/>
      <c r="E76"/>
      <c r="F76"/>
      <c r="G76"/>
      <c r="H76"/>
      <c r="I76"/>
      <c r="J76"/>
      <c r="K76"/>
      <c r="L76"/>
      <c r="M76" s="12"/>
    </row>
    <row r="77" spans="1:13" s="13" customFormat="1" ht="30" customHeight="1">
      <c r="A77" s="49">
        <v>8</v>
      </c>
      <c r="B77" s="50" t="s">
        <v>158</v>
      </c>
      <c r="C77" s="50"/>
      <c r="D77"/>
      <c r="E77"/>
      <c r="F77"/>
      <c r="G77"/>
      <c r="H77"/>
      <c r="I77"/>
      <c r="J77"/>
      <c r="K77"/>
      <c r="L77"/>
      <c r="M77" s="12"/>
    </row>
    <row r="78" spans="1:13" s="13" customFormat="1" ht="56.25" customHeight="1">
      <c r="A78" s="49">
        <v>9</v>
      </c>
      <c r="B78" s="55" t="s">
        <v>159</v>
      </c>
      <c r="C78" s="56"/>
      <c r="D78"/>
      <c r="E78"/>
      <c r="F78"/>
      <c r="G78"/>
      <c r="H78"/>
      <c r="I78"/>
      <c r="J78"/>
      <c r="K78"/>
      <c r="L78"/>
      <c r="M78" s="15" t="s">
        <v>147</v>
      </c>
    </row>
    <row r="79" spans="1:13" s="13" customFormat="1" ht="33.75" customHeight="1">
      <c r="A79" s="49">
        <v>10</v>
      </c>
      <c r="B79" s="50" t="s">
        <v>160</v>
      </c>
      <c r="C79" s="50"/>
      <c r="D79"/>
      <c r="E79"/>
      <c r="F79"/>
      <c r="G79"/>
      <c r="H79"/>
      <c r="I79"/>
      <c r="J79"/>
      <c r="K79"/>
      <c r="L79"/>
      <c r="M79" s="15"/>
    </row>
    <row r="80" spans="1:13" s="10" customFormat="1" ht="18" customHeight="1">
      <c r="A80" s="49">
        <v>11</v>
      </c>
      <c r="B80" s="50" t="s">
        <v>161</v>
      </c>
      <c r="C80" s="50"/>
      <c r="D80"/>
      <c r="E80"/>
      <c r="F80"/>
      <c r="G80"/>
      <c r="H80"/>
      <c r="I80"/>
      <c r="J80"/>
      <c r="K80"/>
      <c r="L80"/>
      <c r="M80" s="7"/>
    </row>
    <row r="81" ht="30" customHeight="1">
      <c r="M81" s="2" t="s">
        <v>163</v>
      </c>
    </row>
    <row r="82" spans="2:12" ht="30" customHeight="1">
      <c r="B82" s="54" t="s">
        <v>174</v>
      </c>
      <c r="C82" s="54"/>
      <c r="D82" s="54"/>
      <c r="E82" s="54"/>
      <c r="L82" s="52"/>
    </row>
    <row r="83" spans="2:12" ht="72.75" customHeight="1">
      <c r="B83" s="54"/>
      <c r="C83" s="54"/>
      <c r="D83" s="54"/>
      <c r="E83" s="54"/>
      <c r="L83" s="52"/>
    </row>
    <row r="84" spans="1:12" s="13" customFormat="1" ht="52.5" customHeight="1">
      <c r="A84"/>
      <c r="B84"/>
      <c r="C84"/>
      <c r="D84"/>
      <c r="E84"/>
      <c r="F84"/>
      <c r="G84"/>
      <c r="H84"/>
      <c r="I84"/>
      <c r="J84"/>
      <c r="K84"/>
      <c r="L84" s="53"/>
    </row>
    <row r="85" ht="30" customHeight="1">
      <c r="L85" s="52"/>
    </row>
    <row r="86" ht="51.75" customHeight="1">
      <c r="L86" s="52"/>
    </row>
    <row r="87" ht="12.75">
      <c r="L87" s="52"/>
    </row>
    <row r="88" spans="1:12" s="13" customFormat="1" ht="30" customHeight="1">
      <c r="A88"/>
      <c r="B88"/>
      <c r="C88"/>
      <c r="D88"/>
      <c r="E88"/>
      <c r="F88"/>
      <c r="G88"/>
      <c r="H88"/>
      <c r="I88"/>
      <c r="J88"/>
      <c r="K88"/>
      <c r="L88" s="53"/>
    </row>
    <row r="89" spans="1:12" s="13" customFormat="1" ht="30" customHeight="1">
      <c r="A89" s="14">
        <v>5</v>
      </c>
      <c r="B89"/>
      <c r="C89"/>
      <c r="D89"/>
      <c r="E89"/>
      <c r="F89"/>
      <c r="G89"/>
      <c r="H89"/>
      <c r="I89"/>
      <c r="J89"/>
      <c r="K89"/>
      <c r="L89" s="53"/>
    </row>
    <row r="90" spans="1:13" s="13" customFormat="1" ht="30" customHeight="1">
      <c r="A90" s="14">
        <v>6</v>
      </c>
      <c r="B90"/>
      <c r="C90"/>
      <c r="D90"/>
      <c r="E90"/>
      <c r="F90"/>
      <c r="G90"/>
      <c r="H90"/>
      <c r="I90"/>
      <c r="J90"/>
      <c r="K90"/>
      <c r="L90"/>
      <c r="M90" s="12"/>
    </row>
    <row r="91" spans="1:13" ht="42.75" customHeight="1">
      <c r="A91" s="14">
        <v>7</v>
      </c>
      <c r="M91" s="4"/>
    </row>
    <row r="92" spans="1:13" ht="12.75">
      <c r="A92" s="14">
        <v>8</v>
      </c>
      <c r="M92" s="2"/>
    </row>
    <row r="93" spans="1:13" ht="30" customHeight="1">
      <c r="A93" s="14">
        <v>9</v>
      </c>
      <c r="M93" s="2"/>
    </row>
    <row r="94" spans="1:13" ht="30" customHeight="1">
      <c r="A94" s="14">
        <v>10</v>
      </c>
      <c r="M94" s="2"/>
    </row>
    <row r="95" spans="1:13" s="13" customFormat="1" ht="36" customHeight="1">
      <c r="A95" s="14">
        <v>11</v>
      </c>
      <c r="B95"/>
      <c r="C95"/>
      <c r="D95"/>
      <c r="E95"/>
      <c r="F95"/>
      <c r="G95"/>
      <c r="H95"/>
      <c r="I95"/>
      <c r="J95"/>
      <c r="K95"/>
      <c r="L95"/>
      <c r="M95" s="16"/>
    </row>
    <row r="96" spans="1:13" s="17" customFormat="1" ht="30" customHeight="1">
      <c r="A96"/>
      <c r="B96"/>
      <c r="C96"/>
      <c r="D96"/>
      <c r="E96"/>
      <c r="F96"/>
      <c r="G96"/>
      <c r="H96"/>
      <c r="I96"/>
      <c r="J96"/>
      <c r="K96"/>
      <c r="L96"/>
      <c r="M96" s="5"/>
    </row>
    <row r="97" spans="1:13" s="13" customFormat="1" ht="40.5" customHeight="1">
      <c r="A97"/>
      <c r="B97"/>
      <c r="C97"/>
      <c r="D97"/>
      <c r="E97"/>
      <c r="F97"/>
      <c r="G97"/>
      <c r="H97"/>
      <c r="I97"/>
      <c r="J97"/>
      <c r="K97"/>
      <c r="L97"/>
      <c r="M97" s="12"/>
    </row>
    <row r="98" spans="1:13" s="13" customFormat="1" ht="69.75" customHeight="1">
      <c r="A98"/>
      <c r="B98"/>
      <c r="C98"/>
      <c r="D98"/>
      <c r="E98"/>
      <c r="F98"/>
      <c r="G98"/>
      <c r="H98"/>
      <c r="I98"/>
      <c r="J98"/>
      <c r="K98"/>
      <c r="L98"/>
      <c r="M98" s="12"/>
    </row>
    <row r="99" spans="1:13" s="13" customFormat="1" ht="29.25" customHeight="1">
      <c r="A99"/>
      <c r="B99"/>
      <c r="C99"/>
      <c r="D99"/>
      <c r="E99"/>
      <c r="F99"/>
      <c r="G99"/>
      <c r="H99"/>
      <c r="I99"/>
      <c r="J99"/>
      <c r="K99"/>
      <c r="L99"/>
      <c r="M99" s="12"/>
    </row>
    <row r="100" spans="1:13" s="13" customFormat="1" ht="31.5" customHeight="1">
      <c r="A100"/>
      <c r="B100"/>
      <c r="C100"/>
      <c r="D100"/>
      <c r="E100"/>
      <c r="F100"/>
      <c r="G100"/>
      <c r="H100"/>
      <c r="I100"/>
      <c r="J100"/>
      <c r="K100"/>
      <c r="L100"/>
      <c r="M100" s="12"/>
    </row>
    <row r="101" spans="1:13" s="13" customFormat="1" ht="30.75" customHeight="1">
      <c r="A101"/>
      <c r="B101"/>
      <c r="C101"/>
      <c r="D101"/>
      <c r="E101"/>
      <c r="F101"/>
      <c r="G101"/>
      <c r="H101"/>
      <c r="I101"/>
      <c r="J101"/>
      <c r="K101"/>
      <c r="L101"/>
      <c r="M101" s="5"/>
    </row>
    <row r="102" spans="1:13" s="13" customFormat="1" ht="34.5" customHeight="1">
      <c r="A102"/>
      <c r="B102"/>
      <c r="C102"/>
      <c r="D102"/>
      <c r="E102"/>
      <c r="F102"/>
      <c r="G102"/>
      <c r="H102"/>
      <c r="I102"/>
      <c r="J102"/>
      <c r="K102"/>
      <c r="L102"/>
      <c r="M102" s="5"/>
    </row>
    <row r="103" spans="1:13" s="13" customFormat="1" ht="80.25" customHeight="1">
      <c r="A103"/>
      <c r="B103"/>
      <c r="C103"/>
      <c r="D103"/>
      <c r="E103"/>
      <c r="F103"/>
      <c r="G103"/>
      <c r="H103"/>
      <c r="I103"/>
      <c r="J103"/>
      <c r="K103"/>
      <c r="L103"/>
      <c r="M103" s="5"/>
    </row>
    <row r="104" spans="1:13" s="13" customFormat="1" ht="21.75" customHeight="1">
      <c r="A104"/>
      <c r="B104"/>
      <c r="C104"/>
      <c r="D104"/>
      <c r="E104"/>
      <c r="F104"/>
      <c r="G104"/>
      <c r="H104"/>
      <c r="I104"/>
      <c r="J104"/>
      <c r="K104"/>
      <c r="L104"/>
      <c r="M104" s="5"/>
    </row>
    <row r="105" spans="1:13" s="13" customFormat="1" ht="28.5" customHeight="1">
      <c r="A105"/>
      <c r="B105"/>
      <c r="C105"/>
      <c r="D105"/>
      <c r="E105"/>
      <c r="F105"/>
      <c r="G105"/>
      <c r="H105"/>
      <c r="I105"/>
      <c r="J105"/>
      <c r="K105"/>
      <c r="L105"/>
      <c r="M105" s="5"/>
    </row>
    <row r="106" spans="1:13" s="13" customFormat="1" ht="41.25" customHeight="1">
      <c r="A106"/>
      <c r="B106"/>
      <c r="C106"/>
      <c r="D106"/>
      <c r="E106"/>
      <c r="F106"/>
      <c r="G106"/>
      <c r="H106"/>
      <c r="I106"/>
      <c r="J106"/>
      <c r="K106"/>
      <c r="L106"/>
      <c r="M106" s="5"/>
    </row>
    <row r="107" spans="1:13" s="13" customFormat="1" ht="19.5" customHeight="1">
      <c r="A107"/>
      <c r="B107"/>
      <c r="C107"/>
      <c r="D107"/>
      <c r="E107"/>
      <c r="F107"/>
      <c r="G107"/>
      <c r="H107"/>
      <c r="I107"/>
      <c r="J107"/>
      <c r="K107"/>
      <c r="L107"/>
      <c r="M107" s="5"/>
    </row>
    <row r="108" spans="1:13" s="13" customFormat="1" ht="33" customHeight="1">
      <c r="A108"/>
      <c r="B108"/>
      <c r="C108"/>
      <c r="D108"/>
      <c r="E108"/>
      <c r="F108"/>
      <c r="G108"/>
      <c r="H108"/>
      <c r="I108"/>
      <c r="J108"/>
      <c r="K108"/>
      <c r="L108"/>
      <c r="M108" s="5"/>
    </row>
    <row r="109" spans="1:13" s="13" customFormat="1" ht="16.5" customHeight="1">
      <c r="A109"/>
      <c r="B109"/>
      <c r="C109"/>
      <c r="D109"/>
      <c r="E109"/>
      <c r="F109"/>
      <c r="G109"/>
      <c r="H109"/>
      <c r="I109"/>
      <c r="J109"/>
      <c r="K109"/>
      <c r="L109"/>
      <c r="M109" s="5"/>
    </row>
    <row r="110" spans="1:13" s="10" customFormat="1" ht="32.25" customHeight="1">
      <c r="A110"/>
      <c r="B110"/>
      <c r="C110"/>
      <c r="D110"/>
      <c r="E110"/>
      <c r="F110"/>
      <c r="G110"/>
      <c r="H110"/>
      <c r="I110"/>
      <c r="J110"/>
      <c r="K110"/>
      <c r="L110"/>
      <c r="M110" s="7"/>
    </row>
    <row r="111" ht="36" customHeight="1">
      <c r="M111" s="2"/>
    </row>
    <row r="112" ht="12.75">
      <c r="M112" s="2"/>
    </row>
    <row r="113" ht="12.75">
      <c r="M113" s="2"/>
    </row>
    <row r="114" ht="38.25" customHeight="1">
      <c r="M114" s="2"/>
    </row>
    <row r="115" ht="66" customHeight="1">
      <c r="M115" s="2"/>
    </row>
    <row r="116" ht="41.25" customHeight="1">
      <c r="M116" s="2"/>
    </row>
    <row r="117" ht="39" customHeight="1">
      <c r="M117" s="5"/>
    </row>
    <row r="118" spans="1:13" s="13" customFormat="1" ht="37.5" customHeight="1">
      <c r="A118"/>
      <c r="B118"/>
      <c r="C118"/>
      <c r="D118"/>
      <c r="E118"/>
      <c r="F118"/>
      <c r="G118"/>
      <c r="H118"/>
      <c r="I118"/>
      <c r="J118"/>
      <c r="K118"/>
      <c r="L118"/>
      <c r="M118" s="5"/>
    </row>
    <row r="119" spans="1:13" s="13" customFormat="1" ht="39" customHeight="1">
      <c r="A119"/>
      <c r="B119"/>
      <c r="C119"/>
      <c r="D119"/>
      <c r="E119"/>
      <c r="F119"/>
      <c r="G119"/>
      <c r="H119"/>
      <c r="I119"/>
      <c r="J119"/>
      <c r="K119"/>
      <c r="L119"/>
      <c r="M119" s="5" t="s">
        <v>147</v>
      </c>
    </row>
    <row r="120" spans="1:13" s="13" customFormat="1" ht="39" customHeight="1">
      <c r="A120"/>
      <c r="B120"/>
      <c r="C120"/>
      <c r="D120"/>
      <c r="E120"/>
      <c r="F120"/>
      <c r="G120"/>
      <c r="H120"/>
      <c r="I120"/>
      <c r="J120"/>
      <c r="K120"/>
      <c r="L120"/>
      <c r="M120" s="5"/>
    </row>
    <row r="121" ht="39.75" customHeight="1">
      <c r="M121" s="2"/>
    </row>
    <row r="122" ht="32.25" customHeight="1">
      <c r="M122" s="2"/>
    </row>
    <row r="123" spans="1:13" s="13" customFormat="1" ht="41.25" customHeight="1">
      <c r="A123"/>
      <c r="B123"/>
      <c r="C123"/>
      <c r="D123"/>
      <c r="E123"/>
      <c r="F123"/>
      <c r="G123"/>
      <c r="H123"/>
      <c r="I123"/>
      <c r="J123"/>
      <c r="K123"/>
      <c r="L123"/>
      <c r="M123" s="12"/>
    </row>
    <row r="124" ht="36" customHeight="1">
      <c r="M124" s="5"/>
    </row>
    <row r="125" spans="1:13" s="13" customFormat="1" ht="38.25" customHeight="1">
      <c r="A125"/>
      <c r="B125"/>
      <c r="C125"/>
      <c r="D125"/>
      <c r="E125"/>
      <c r="F125"/>
      <c r="G125"/>
      <c r="H125"/>
      <c r="I125"/>
      <c r="J125"/>
      <c r="K125"/>
      <c r="L125"/>
      <c r="M125" s="5"/>
    </row>
    <row r="126" ht="30" customHeight="1">
      <c r="M126" s="7">
        <f>J66-L66</f>
        <v>-4600000</v>
      </c>
    </row>
    <row r="127" ht="24.75" customHeight="1"/>
    <row r="128" ht="30" customHeight="1"/>
    <row r="129" ht="29.25" customHeight="1"/>
    <row r="130" ht="24.75" customHeight="1"/>
    <row r="131" ht="18.75" customHeight="1"/>
    <row r="132" ht="16.5" customHeight="1"/>
    <row r="133" ht="13.5" customHeight="1"/>
    <row r="134" ht="14.25" customHeight="1"/>
    <row r="135" ht="17.25" customHeight="1"/>
    <row r="136" ht="14.25" customHeight="1"/>
    <row r="137" ht="14.25" customHeight="1"/>
    <row r="138" ht="30" customHeight="1"/>
    <row r="139" ht="14.25" customHeight="1"/>
    <row r="140" ht="18"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24.75" customHeight="1"/>
    <row r="372" ht="24.75" customHeight="1"/>
    <row r="373" ht="24.75" customHeight="1"/>
    <row r="374" ht="24.75" customHeight="1"/>
    <row r="375" ht="24.75" customHeight="1"/>
    <row r="376" ht="24.75" customHeight="1"/>
    <row r="377" ht="24.75" customHeight="1"/>
    <row r="378" ht="24.75" customHeight="1"/>
    <row r="379" ht="24.75" customHeight="1"/>
    <row r="380" ht="24.75" customHeight="1"/>
    <row r="381" ht="24.75" customHeight="1"/>
    <row r="382" ht="24.75" customHeight="1"/>
    <row r="383" ht="24.75" customHeight="1"/>
    <row r="384" ht="24.75" customHeight="1"/>
    <row r="385" ht="24.75" customHeight="1"/>
    <row r="386" ht="24.75" customHeight="1"/>
    <row r="387" ht="24.75" customHeight="1"/>
    <row r="388" ht="24.75" customHeight="1"/>
    <row r="389" ht="24.75" customHeight="1"/>
    <row r="390" ht="24.75" customHeight="1"/>
    <row r="391" ht="24.75" customHeight="1"/>
    <row r="392" ht="24.75" customHeight="1"/>
    <row r="393" ht="24.75" customHeight="1"/>
    <row r="394" ht="24.75" customHeight="1"/>
    <row r="395" ht="24.75" customHeight="1"/>
    <row r="396" ht="24.75" customHeight="1"/>
    <row r="397" ht="24.75" customHeight="1"/>
    <row r="398" ht="24.75" customHeight="1"/>
    <row r="399" ht="24.75" customHeight="1"/>
    <row r="400" ht="24.75" customHeight="1"/>
    <row r="401" ht="24.75" customHeight="1"/>
    <row r="402" ht="24.75" customHeight="1"/>
    <row r="403" ht="24.75" customHeight="1"/>
    <row r="404" ht="24.75" customHeight="1"/>
    <row r="405" ht="24.75" customHeight="1"/>
    <row r="406" ht="24.75" customHeight="1"/>
    <row r="407" ht="24.75" customHeight="1"/>
    <row r="408" ht="24.75" customHeight="1"/>
    <row r="409" ht="24.75" customHeight="1"/>
    <row r="410" ht="24.75" customHeight="1"/>
    <row r="411" ht="24.75" customHeight="1"/>
    <row r="412" ht="24.75" customHeight="1"/>
    <row r="413" ht="24.75" customHeight="1"/>
    <row r="414" ht="24.75" customHeight="1"/>
    <row r="415" ht="24.75" customHeight="1"/>
    <row r="416" ht="24.75" customHeight="1"/>
    <row r="417" ht="24.75" customHeight="1"/>
    <row r="418" ht="24.75" customHeight="1"/>
    <row r="419" ht="24.75" customHeight="1"/>
    <row r="420" ht="24.75" customHeight="1"/>
    <row r="421" ht="24.75" customHeight="1"/>
    <row r="422" ht="24.75" customHeight="1"/>
    <row r="423" ht="24.75" customHeight="1"/>
    <row r="424" ht="24.75" customHeight="1"/>
    <row r="425" ht="24.75" customHeight="1"/>
    <row r="426" ht="24.75" customHeight="1"/>
    <row r="427" ht="24.75" customHeight="1"/>
    <row r="428" ht="24.75" customHeight="1"/>
    <row r="429" ht="24.75" customHeight="1"/>
    <row r="430" ht="24.75" customHeight="1"/>
    <row r="431" ht="24.75" customHeight="1"/>
    <row r="432" ht="24.75" customHeight="1"/>
    <row r="433" ht="24.75" customHeight="1"/>
    <row r="434" ht="24.75" customHeight="1"/>
    <row r="435" ht="24.75" customHeight="1"/>
    <row r="436" ht="24.75" customHeight="1"/>
    <row r="437" ht="24.75" customHeight="1"/>
    <row r="438" ht="24.75" customHeight="1"/>
    <row r="439" ht="24.75" customHeight="1"/>
    <row r="440" ht="24.75" customHeight="1"/>
    <row r="441" ht="24.75" customHeight="1"/>
    <row r="442" ht="24.75" customHeight="1"/>
    <row r="443" ht="24.75" customHeight="1"/>
    <row r="444" ht="24.75" customHeight="1"/>
    <row r="445" ht="24.75" customHeight="1"/>
    <row r="446" ht="24.75" customHeight="1"/>
    <row r="447" ht="24.75" customHeight="1"/>
    <row r="448" ht="24.75" customHeight="1"/>
    <row r="449" ht="24.75" customHeight="1"/>
    <row r="450" ht="24.75" customHeight="1"/>
    <row r="451" ht="24.75" customHeight="1"/>
    <row r="452" ht="24.75" customHeight="1"/>
    <row r="453" ht="24.75" customHeight="1"/>
    <row r="454" ht="24.75" customHeight="1"/>
    <row r="455" ht="24.75" customHeight="1"/>
    <row r="456" ht="24.75" customHeight="1"/>
    <row r="457" ht="24.75" customHeight="1"/>
    <row r="458" ht="24.75" customHeight="1"/>
    <row r="459" ht="24.75" customHeight="1"/>
    <row r="460" ht="24.75" customHeight="1"/>
    <row r="461" ht="24.75" customHeight="1"/>
    <row r="462" ht="24.75" customHeight="1"/>
    <row r="463" ht="24.75" customHeight="1"/>
    <row r="464" ht="24.75" customHeight="1"/>
    <row r="465" ht="24.75" customHeight="1"/>
    <row r="466" ht="24.75" customHeight="1"/>
    <row r="467" ht="24.75" customHeight="1"/>
    <row r="468" ht="24.75" customHeight="1"/>
    <row r="469" ht="24.75" customHeight="1"/>
    <row r="470" ht="24.75" customHeight="1"/>
    <row r="471" ht="24.75" customHeight="1"/>
    <row r="472" ht="24.75" customHeight="1"/>
    <row r="473" ht="24.75" customHeight="1"/>
    <row r="474" ht="24.75" customHeight="1"/>
    <row r="475" ht="24.75" customHeight="1"/>
    <row r="476" ht="24.75" customHeight="1"/>
    <row r="477" ht="24.75" customHeight="1"/>
    <row r="478" ht="24.75" customHeight="1"/>
    <row r="479" ht="24.75" customHeight="1"/>
    <row r="480" ht="24.75" customHeight="1"/>
    <row r="481" ht="24.75" customHeight="1"/>
    <row r="482" ht="24.75" customHeight="1"/>
    <row r="483" ht="24.75" customHeight="1"/>
    <row r="484" ht="24.75" customHeight="1"/>
    <row r="485" ht="24.75" customHeight="1"/>
    <row r="486" ht="24.75" customHeight="1"/>
    <row r="487" ht="24.75" customHeight="1"/>
    <row r="488" ht="24.75" customHeight="1"/>
    <row r="489" ht="24.75" customHeight="1"/>
    <row r="490" ht="24.75" customHeight="1"/>
    <row r="491" ht="24.75" customHeight="1"/>
    <row r="492" ht="24.75" customHeight="1"/>
    <row r="493" ht="24.75" customHeight="1"/>
    <row r="494" ht="24.75" customHeight="1"/>
    <row r="495" ht="24.75" customHeight="1"/>
    <row r="496" ht="24.75" customHeight="1"/>
    <row r="497" ht="24.75" customHeight="1"/>
    <row r="498" ht="24.75" customHeight="1"/>
    <row r="499" ht="24.75" customHeight="1"/>
    <row r="500" ht="24.75" customHeight="1"/>
    <row r="501" ht="24.75" customHeight="1"/>
    <row r="502" ht="24.75" customHeight="1"/>
    <row r="503" ht="24.75" customHeight="1"/>
    <row r="504" ht="24.75" customHeight="1"/>
    <row r="505" ht="24.75" customHeight="1"/>
    <row r="506" ht="24.75" customHeight="1"/>
    <row r="507" ht="24.75" customHeight="1"/>
    <row r="508" ht="24.75" customHeight="1"/>
    <row r="509" ht="24.75" customHeight="1"/>
    <row r="510" ht="24.75" customHeight="1"/>
    <row r="511" ht="24.75" customHeight="1"/>
    <row r="512" ht="24.75" customHeight="1"/>
    <row r="513" ht="24.75" customHeight="1"/>
    <row r="514" ht="24.75" customHeight="1"/>
    <row r="515" ht="24.75" customHeight="1"/>
    <row r="516" ht="24.75" customHeight="1"/>
    <row r="517" ht="24.75" customHeight="1"/>
    <row r="518" ht="24.75" customHeight="1"/>
    <row r="519" ht="24.75" customHeight="1"/>
    <row r="520" ht="24.75" customHeight="1"/>
    <row r="521" ht="24.75" customHeight="1"/>
    <row r="522" ht="24.75" customHeight="1"/>
    <row r="523" ht="24.75" customHeight="1"/>
    <row r="524" ht="24.75" customHeight="1"/>
    <row r="525" ht="24.75" customHeight="1"/>
    <row r="526" ht="24.75" customHeight="1"/>
    <row r="527" ht="24.75" customHeight="1"/>
    <row r="528" ht="24.75" customHeight="1"/>
    <row r="529" ht="24.75" customHeight="1"/>
    <row r="530" ht="24.75" customHeight="1"/>
    <row r="531" ht="24.75" customHeight="1"/>
    <row r="532" ht="24.75" customHeight="1"/>
    <row r="533" ht="24.75" customHeight="1"/>
    <row r="534" ht="24.75" customHeight="1"/>
    <row r="535" ht="24.75" customHeight="1"/>
    <row r="536" ht="24.75" customHeight="1"/>
    <row r="537" ht="24.75" customHeight="1"/>
    <row r="538" ht="24.75" customHeight="1"/>
    <row r="539" ht="24.75" customHeight="1"/>
    <row r="540" ht="24.75" customHeight="1"/>
    <row r="541" ht="24.75" customHeight="1"/>
    <row r="542" ht="24.75" customHeight="1"/>
    <row r="543" ht="24.75" customHeight="1"/>
    <row r="544" ht="24.75" customHeight="1"/>
    <row r="545" ht="24.75" customHeight="1"/>
    <row r="546" ht="24.75" customHeight="1"/>
    <row r="547" ht="24.75" customHeight="1"/>
    <row r="548" ht="24.75" customHeight="1"/>
    <row r="549" ht="24.75" customHeight="1"/>
    <row r="550" ht="24.75" customHeight="1"/>
    <row r="551" ht="24.75" customHeight="1"/>
    <row r="552" ht="24.75" customHeight="1"/>
    <row r="553" ht="24.75" customHeight="1"/>
    <row r="554" ht="24.75" customHeight="1"/>
    <row r="555" ht="24.75" customHeight="1"/>
    <row r="556" ht="24.75" customHeight="1"/>
    <row r="557" ht="24.75" customHeight="1"/>
    <row r="558" ht="24.75" customHeight="1"/>
    <row r="559" ht="24.75" customHeight="1"/>
    <row r="560" ht="24.75" customHeight="1"/>
    <row r="561" ht="24.75" customHeight="1"/>
    <row r="562" ht="24.75" customHeight="1"/>
    <row r="563" ht="24.75" customHeight="1"/>
    <row r="564" ht="24.75" customHeight="1"/>
    <row r="565" ht="24.75" customHeight="1"/>
    <row r="566" ht="24.75" customHeight="1"/>
    <row r="567" ht="24.75" customHeight="1"/>
    <row r="568" ht="24.75" customHeight="1"/>
    <row r="569" ht="24.75" customHeight="1"/>
    <row r="570" ht="24.75" customHeight="1"/>
    <row r="571" ht="24.75" customHeight="1"/>
    <row r="572" ht="24.75" customHeight="1"/>
    <row r="573" ht="24.75" customHeight="1"/>
    <row r="574" ht="24.75" customHeight="1"/>
    <row r="575" ht="24.75" customHeight="1"/>
    <row r="576" ht="24.75" customHeight="1"/>
    <row r="577" ht="24.75" customHeight="1"/>
    <row r="578" ht="24.75" customHeight="1"/>
    <row r="579" ht="24.75" customHeight="1"/>
    <row r="580" ht="24.75" customHeight="1"/>
    <row r="581" ht="24.75" customHeight="1"/>
    <row r="582" ht="24.75" customHeight="1"/>
    <row r="583" ht="24.75" customHeight="1"/>
    <row r="584" ht="24.75" customHeight="1"/>
    <row r="585" ht="24.75" customHeight="1"/>
    <row r="586" ht="24.75" customHeight="1"/>
    <row r="587" ht="24.75" customHeight="1"/>
    <row r="588" ht="24.75" customHeight="1"/>
    <row r="589" ht="24.75" customHeight="1"/>
    <row r="590" ht="24.75" customHeight="1"/>
    <row r="591" ht="24.75" customHeight="1"/>
    <row r="592" ht="24.75" customHeight="1"/>
    <row r="593" ht="24.75" customHeight="1"/>
    <row r="594" ht="24.75" customHeight="1"/>
    <row r="595" ht="24.75" customHeight="1"/>
    <row r="596" ht="24.75" customHeight="1"/>
    <row r="597" ht="24.75" customHeight="1"/>
    <row r="598" ht="24.75" customHeight="1"/>
    <row r="599" ht="24.75" customHeight="1"/>
    <row r="600" ht="24.75" customHeight="1"/>
    <row r="601" ht="24.75" customHeight="1"/>
    <row r="602" ht="24.75" customHeight="1"/>
    <row r="603" ht="24.75" customHeight="1"/>
    <row r="604" ht="24.75" customHeight="1"/>
    <row r="605" ht="24.75" customHeight="1"/>
    <row r="606" ht="24.75" customHeight="1"/>
    <row r="607" ht="24.75" customHeight="1"/>
    <row r="608" ht="24.75" customHeight="1"/>
    <row r="609" ht="24.75" customHeight="1"/>
    <row r="610" ht="24.75" customHeight="1"/>
    <row r="611" ht="24.75" customHeight="1"/>
    <row r="612" ht="24.75" customHeight="1"/>
    <row r="613" ht="24.75" customHeight="1"/>
    <row r="614" ht="24.75" customHeight="1"/>
    <row r="615" ht="24.75" customHeight="1"/>
    <row r="616" ht="24.75" customHeight="1"/>
    <row r="617" ht="24.75" customHeight="1"/>
    <row r="618" ht="24.75" customHeight="1"/>
    <row r="619" ht="24.75" customHeight="1"/>
    <row r="620" ht="24.75" customHeight="1"/>
    <row r="621" ht="24.75" customHeight="1"/>
    <row r="622" ht="24.75" customHeight="1"/>
    <row r="623" ht="24.75" customHeight="1"/>
    <row r="624" ht="24.75" customHeight="1"/>
    <row r="625" ht="24.75" customHeight="1"/>
    <row r="626" ht="24.75" customHeight="1"/>
    <row r="627" ht="24.75" customHeight="1"/>
    <row r="628" ht="24.75" customHeight="1"/>
    <row r="629" ht="24.75" customHeight="1"/>
    <row r="630" ht="24.75" customHeight="1"/>
    <row r="631" ht="24.75" customHeight="1"/>
    <row r="632" ht="24.75" customHeight="1"/>
    <row r="633" ht="24.75" customHeight="1"/>
    <row r="634" ht="24.75" customHeight="1"/>
    <row r="635" ht="24.75" customHeight="1"/>
    <row r="636" ht="24.75" customHeight="1"/>
    <row r="637" ht="24.75" customHeight="1"/>
    <row r="638" ht="24.75" customHeight="1"/>
    <row r="639" ht="24.75" customHeight="1"/>
    <row r="640" ht="24.75" customHeight="1"/>
    <row r="641" ht="24.75" customHeight="1"/>
    <row r="642" ht="24.75" customHeight="1"/>
    <row r="643" ht="24.75" customHeight="1"/>
    <row r="644" ht="24.75" customHeight="1"/>
    <row r="645" ht="24.75" customHeight="1"/>
    <row r="646" ht="24.75" customHeight="1"/>
    <row r="647" ht="24.75" customHeight="1"/>
    <row r="648" ht="24.75" customHeight="1"/>
    <row r="649" ht="24.75" customHeight="1"/>
    <row r="650" ht="24.75" customHeight="1"/>
    <row r="651" ht="24.75" customHeight="1"/>
    <row r="652" ht="24.75" customHeight="1"/>
    <row r="653" ht="24.75" customHeight="1"/>
    <row r="654" ht="24.75" customHeight="1"/>
    <row r="655" ht="24.75" customHeight="1"/>
    <row r="656" ht="24.75" customHeight="1"/>
    <row r="657" ht="24.75" customHeight="1"/>
    <row r="658" ht="24.75" customHeight="1"/>
    <row r="659" ht="24.75" customHeight="1"/>
    <row r="660" ht="24.75" customHeight="1"/>
    <row r="661" ht="24.75" customHeight="1"/>
    <row r="662" ht="24.75" customHeight="1"/>
    <row r="663" ht="24.75" customHeight="1"/>
    <row r="664" ht="24.75" customHeight="1"/>
    <row r="665" ht="24.75" customHeight="1"/>
    <row r="666" ht="24.75" customHeight="1"/>
    <row r="667" ht="24.75" customHeight="1"/>
    <row r="668" ht="24.75" customHeight="1"/>
    <row r="669" ht="24.75" customHeight="1"/>
    <row r="670" ht="24.75" customHeight="1"/>
    <row r="671" ht="24.75" customHeight="1"/>
    <row r="672" ht="24.75" customHeight="1"/>
    <row r="673" ht="24.75" customHeight="1"/>
    <row r="674" ht="24.75" customHeight="1"/>
    <row r="675" ht="24.75" customHeight="1"/>
    <row r="676" ht="24.75" customHeight="1"/>
    <row r="677" ht="24.75" customHeight="1"/>
    <row r="678" ht="24.75" customHeight="1"/>
    <row r="679" ht="24.75" customHeight="1"/>
    <row r="680" ht="24.75" customHeight="1"/>
    <row r="681" ht="24.75" customHeight="1"/>
    <row r="682" ht="24.75" customHeight="1"/>
    <row r="683" ht="24.75" customHeight="1"/>
    <row r="684" ht="24.75" customHeight="1"/>
    <row r="685" ht="24.75" customHeight="1"/>
    <row r="686" ht="24.75" customHeight="1"/>
    <row r="687" ht="24.75" customHeight="1"/>
    <row r="688" ht="24.75" customHeight="1"/>
    <row r="689" ht="24.75" customHeight="1"/>
    <row r="690" ht="24.75" customHeight="1"/>
    <row r="691" ht="24.75" customHeight="1"/>
    <row r="692" ht="24.75" customHeight="1"/>
    <row r="693" ht="24.75" customHeight="1"/>
    <row r="694" ht="24.75" customHeight="1"/>
    <row r="695" ht="24.75" customHeight="1"/>
    <row r="696" ht="24.75" customHeight="1"/>
    <row r="697" ht="24.75" customHeight="1"/>
    <row r="698" ht="24.75" customHeight="1"/>
    <row r="699" ht="24.75" customHeight="1"/>
    <row r="700" ht="24.75" customHeight="1"/>
    <row r="701" ht="24.75" customHeight="1"/>
    <row r="702" ht="24.75" customHeight="1"/>
    <row r="703" ht="24.75" customHeight="1"/>
    <row r="704" ht="24.75" customHeight="1"/>
    <row r="705" ht="24.75" customHeight="1"/>
    <row r="706" ht="24.75" customHeight="1"/>
    <row r="707" ht="24.75" customHeight="1"/>
    <row r="708" ht="24.75" customHeight="1"/>
    <row r="709" ht="24.75" customHeight="1"/>
    <row r="710" ht="24.75" customHeight="1"/>
    <row r="711" ht="24.75" customHeight="1"/>
    <row r="712" ht="24.75" customHeight="1"/>
    <row r="713" ht="24.75" customHeight="1"/>
    <row r="714" ht="24.75" customHeight="1"/>
    <row r="715" ht="24.75" customHeight="1"/>
    <row r="716" ht="24.75" customHeight="1"/>
    <row r="717" ht="24.75" customHeight="1"/>
    <row r="718" ht="24.75" customHeight="1"/>
    <row r="719" ht="24.75" customHeight="1"/>
    <row r="720" ht="24.75" customHeight="1"/>
    <row r="721" ht="24.75" customHeight="1"/>
    <row r="722" ht="24.75" customHeight="1"/>
    <row r="723" ht="24.75" customHeight="1"/>
    <row r="724" ht="24.75" customHeight="1"/>
    <row r="725" ht="24.75" customHeight="1"/>
    <row r="726" ht="24.75" customHeight="1"/>
    <row r="727" ht="24.75" customHeight="1"/>
    <row r="728" ht="24.75" customHeight="1"/>
    <row r="729" ht="24.75" customHeight="1"/>
    <row r="730" ht="24.75" customHeight="1"/>
    <row r="731" ht="24.75" customHeight="1"/>
    <row r="732" ht="24.75" customHeight="1"/>
    <row r="733" ht="24.75" customHeight="1"/>
    <row r="734" ht="24.75" customHeight="1"/>
    <row r="735" ht="24.75" customHeight="1"/>
    <row r="736" ht="24.75" customHeight="1"/>
    <row r="737" ht="24.75" customHeight="1"/>
    <row r="738" ht="24.75" customHeight="1"/>
    <row r="739" ht="24.75" customHeight="1"/>
    <row r="740" ht="24.75" customHeight="1"/>
    <row r="741" ht="24.75" customHeight="1"/>
    <row r="742" ht="24.75" customHeight="1"/>
    <row r="743" ht="24.75" customHeight="1"/>
    <row r="744" ht="24.75" customHeight="1"/>
    <row r="745" ht="24.75" customHeight="1"/>
    <row r="746" ht="24.75" customHeight="1"/>
    <row r="747" ht="24.75" customHeight="1"/>
    <row r="748" ht="24.75" customHeight="1"/>
    <row r="749" ht="24.75" customHeight="1"/>
    <row r="750" ht="24.75" customHeight="1"/>
    <row r="751" ht="24.75" customHeight="1"/>
    <row r="752" ht="24.75" customHeight="1"/>
    <row r="753" ht="24.75" customHeight="1"/>
    <row r="754" ht="24.75" customHeight="1"/>
    <row r="755" ht="24.75" customHeight="1"/>
    <row r="756" ht="24.75" customHeight="1"/>
    <row r="757" ht="24.75" customHeight="1"/>
    <row r="758" ht="24.75" customHeight="1"/>
    <row r="759" ht="24.75" customHeight="1"/>
    <row r="760" ht="24.75" customHeight="1"/>
    <row r="761" ht="24.75" customHeight="1"/>
    <row r="762" ht="24.75" customHeight="1"/>
    <row r="763" ht="24.75" customHeight="1"/>
    <row r="764" ht="24.75" customHeight="1"/>
    <row r="765" ht="24.75" customHeight="1"/>
    <row r="766" ht="24.75" customHeight="1"/>
    <row r="767" ht="24.75" customHeight="1"/>
    <row r="768" ht="24.75" customHeight="1"/>
    <row r="769" ht="24.75" customHeight="1"/>
    <row r="770" ht="24.75" customHeight="1"/>
    <row r="771" ht="24.75" customHeight="1"/>
    <row r="772" ht="24.75" customHeight="1"/>
    <row r="773" ht="24.75" customHeight="1"/>
    <row r="774" ht="24.75" customHeight="1"/>
    <row r="775" ht="24.75" customHeight="1"/>
    <row r="776" ht="24.75" customHeight="1"/>
    <row r="777" ht="24.75" customHeight="1"/>
    <row r="778" ht="24.75" customHeight="1"/>
    <row r="779" ht="24.75" customHeight="1"/>
    <row r="780" ht="24.75" customHeight="1"/>
    <row r="781" ht="24.75" customHeight="1"/>
    <row r="782" ht="24.75" customHeight="1"/>
    <row r="783" ht="24.75" customHeight="1"/>
    <row r="784" ht="24.75" customHeight="1"/>
    <row r="785" ht="24.75" customHeight="1"/>
    <row r="786" ht="24.75" customHeight="1"/>
    <row r="787" ht="24.75" customHeight="1"/>
    <row r="788" ht="24.75" customHeight="1"/>
    <row r="789" ht="24.75" customHeight="1"/>
    <row r="790" ht="24.75" customHeight="1"/>
    <row r="791" ht="24.75" customHeight="1"/>
    <row r="792" ht="24.75" customHeight="1"/>
    <row r="793" ht="24.75" customHeight="1"/>
    <row r="794" ht="24.75" customHeight="1"/>
    <row r="795" ht="24.75" customHeight="1"/>
    <row r="796" ht="24.75" customHeight="1"/>
    <row r="797" ht="24.75" customHeight="1"/>
    <row r="798" ht="24.75" customHeight="1"/>
    <row r="799" ht="24.75" customHeight="1"/>
    <row r="800" ht="24.75" customHeight="1"/>
    <row r="801" ht="24.75" customHeight="1"/>
    <row r="802" ht="24.75" customHeight="1"/>
    <row r="803" ht="24.75" customHeight="1"/>
    <row r="804" ht="24.75" customHeight="1"/>
    <row r="805" ht="24.75" customHeight="1"/>
    <row r="806" ht="24.75" customHeight="1"/>
    <row r="807" ht="24.75" customHeight="1"/>
    <row r="808" ht="24.75" customHeight="1"/>
    <row r="809" ht="24.75" customHeight="1"/>
    <row r="810" ht="24.75" customHeight="1"/>
    <row r="811" ht="24.75" customHeight="1"/>
    <row r="812" ht="24.75" customHeight="1"/>
    <row r="813" ht="24.75" customHeight="1"/>
    <row r="814" ht="24.75" customHeight="1"/>
    <row r="815" ht="24.75" customHeight="1"/>
    <row r="816" ht="24.75" customHeight="1"/>
    <row r="817" ht="24.75" customHeight="1"/>
    <row r="818" ht="24.75" customHeight="1"/>
    <row r="819" ht="24.75" customHeight="1"/>
    <row r="820" ht="24.75" customHeight="1"/>
    <row r="821" ht="24.75" customHeight="1"/>
    <row r="822" ht="24.75" customHeight="1"/>
    <row r="823" ht="24.75" customHeight="1"/>
    <row r="824" ht="24.75" customHeight="1"/>
    <row r="825" ht="24.75" customHeight="1"/>
    <row r="826" ht="24.75" customHeight="1"/>
    <row r="827" ht="24.75" customHeight="1"/>
    <row r="828" ht="24.75" customHeight="1"/>
    <row r="829" ht="24.75" customHeight="1"/>
    <row r="830" ht="24.75" customHeight="1"/>
    <row r="831" ht="24.75" customHeight="1"/>
    <row r="832" ht="24.75" customHeight="1"/>
    <row r="833" ht="24.75" customHeight="1"/>
    <row r="834" ht="24.75" customHeight="1"/>
    <row r="835" ht="24.75" customHeight="1"/>
    <row r="836" ht="24.75" customHeight="1"/>
    <row r="837" ht="24.75" customHeight="1"/>
    <row r="838" ht="24.75" customHeight="1"/>
    <row r="839" ht="24.75" customHeight="1"/>
    <row r="840" ht="24.75" customHeight="1"/>
    <row r="841" ht="24.75" customHeight="1"/>
    <row r="842" ht="24.75" customHeight="1"/>
    <row r="843" ht="24.75" customHeight="1"/>
    <row r="844" ht="24.75" customHeight="1"/>
    <row r="845" ht="24.75" customHeight="1"/>
    <row r="846" ht="24.75" customHeight="1"/>
    <row r="847" ht="24.75" customHeight="1"/>
    <row r="848" ht="24.75" customHeight="1"/>
    <row r="849" ht="24.75" customHeight="1"/>
    <row r="850" ht="24.75" customHeight="1"/>
    <row r="851" ht="24.75" customHeight="1"/>
    <row r="852" ht="24.75" customHeight="1"/>
    <row r="853" ht="24.75" customHeight="1"/>
    <row r="854" ht="24.75" customHeight="1"/>
    <row r="855" ht="24.75" customHeight="1"/>
    <row r="856" ht="24.75" customHeight="1"/>
    <row r="857" ht="24.75" customHeight="1"/>
    <row r="858" ht="24.75" customHeight="1"/>
    <row r="859" ht="24.75" customHeight="1"/>
    <row r="860" ht="24.75" customHeight="1"/>
    <row r="861" ht="24.75" customHeight="1"/>
    <row r="862" ht="24.75" customHeight="1"/>
    <row r="863" ht="24.75" customHeight="1"/>
    <row r="864" ht="24.75" customHeight="1"/>
    <row r="865" ht="24.75" customHeight="1"/>
    <row r="866" ht="24.75" customHeight="1"/>
    <row r="867" ht="24.75" customHeight="1"/>
    <row r="868" ht="24.75" customHeight="1"/>
    <row r="869" ht="24.75" customHeight="1"/>
    <row r="870" ht="24.75" customHeight="1"/>
    <row r="871" ht="24.75" customHeight="1"/>
    <row r="872" ht="24.75" customHeight="1"/>
  </sheetData>
  <sheetProtection/>
  <mergeCells count="14">
    <mergeCell ref="B1:I2"/>
    <mergeCell ref="B5:D5"/>
    <mergeCell ref="B39:D39"/>
    <mergeCell ref="B45:D45"/>
    <mergeCell ref="B55:D55"/>
    <mergeCell ref="B76:C76"/>
    <mergeCell ref="B82:E83"/>
    <mergeCell ref="B78:C78"/>
    <mergeCell ref="B68:D68"/>
    <mergeCell ref="B69:D69"/>
    <mergeCell ref="B70:C70"/>
    <mergeCell ref="B71:C71"/>
    <mergeCell ref="B72:C72"/>
    <mergeCell ref="B73:C73"/>
  </mergeCells>
  <printOptions/>
  <pageMargins left="0.5905511811023623" right="0.5905511811023623" top="0.5905511811023623" bottom="0.5905511811023623" header="0.5118110236220472" footer="0.5118110236220472"/>
  <pageSetup horizontalDpi="600" verticalDpi="600" orientation="landscape" paperSize="9" scale="83" r:id="rId1"/>
  <headerFooter alignWithMargins="0">
    <oddFooter>&amp;LТабела бр. 1 - Табела за разматрање коначна&amp;R&amp;P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 Novi Sad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Korisnik</cp:lastModifiedBy>
  <cp:lastPrinted>2014-04-17T06:35:38Z</cp:lastPrinted>
  <dcterms:created xsi:type="dcterms:W3CDTF">2013-03-04T13:28:48Z</dcterms:created>
  <dcterms:modified xsi:type="dcterms:W3CDTF">2014-04-23T12:19:41Z</dcterms:modified>
  <cp:category/>
  <cp:version/>
  <cp:contentType/>
  <cp:contentStatus/>
</cp:coreProperties>
</file>